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C:\Users\565400\Documents\Floodplain Management\Strat Trans\CAP SSSE\Assessment Tool\"/>
    </mc:Choice>
  </mc:AlternateContent>
  <xr:revisionPtr revIDLastSave="0" documentId="13_ncr:1_{506E8899-C633-419E-980C-13B71A9A76E1}" xr6:coauthVersionLast="41" xr6:coauthVersionMax="41" xr10:uidLastSave="{00000000-0000-0000-0000-000000000000}"/>
  <bookViews>
    <workbookView xWindow="-110" yWindow="-110" windowWidth="19420" windowHeight="10420" xr2:uid="{277CBCE0-C218-492A-AEA2-5717F363D9BA}"/>
  </bookViews>
  <sheets>
    <sheet name="Instructions" sheetId="4" r:id="rId1"/>
    <sheet name="Tier Assessment Tool" sheetId="2" r:id="rId2"/>
    <sheet name="Menu" sheetId="3" state="hidden" r:id="rId3"/>
  </sheets>
  <definedNames>
    <definedName name="_xlnm.Print_Area" localSheetId="0">Instructions!$B$3:$C$13</definedName>
    <definedName name="_xlnm.Print_Area" localSheetId="1">'Tier Assessment Tool'!$A$1:$G$28,'Tier Assessment Tool'!$I$1:$M$28</definedName>
    <definedName name="_xlnm.Print_Titles" localSheetId="1">'Tier Assessment Tool'!$A:$B,'Tier Assessment Tool'!$1:$2</definedName>
    <definedName name="States">Menu!$Q$2:$Q$54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24" i="2" l="1"/>
  <c r="K24" i="2" s="1"/>
  <c r="F18" i="2" l="1"/>
  <c r="J18" i="2"/>
  <c r="K18" i="2" l="1"/>
  <c r="G18" i="2"/>
  <c r="D18" i="2" l="1"/>
  <c r="F24" i="2"/>
  <c r="G24" i="2" s="1"/>
  <c r="I1" i="2"/>
  <c r="D24" i="2" l="1"/>
  <c r="J25" i="2"/>
  <c r="K25" i="2" s="1"/>
  <c r="F25" i="2"/>
  <c r="D25" i="2" s="1"/>
  <c r="J23" i="2"/>
  <c r="K23" i="2" s="1"/>
  <c r="F23" i="2"/>
  <c r="D23" i="2" s="1"/>
  <c r="J22" i="2"/>
  <c r="K22" i="2" s="1"/>
  <c r="F22" i="2"/>
  <c r="G22" i="2" s="1"/>
  <c r="J21" i="2"/>
  <c r="K21" i="2" s="1"/>
  <c r="F21" i="2"/>
  <c r="D21" i="2" s="1"/>
  <c r="J20" i="2"/>
  <c r="K20" i="2" s="1"/>
  <c r="F20" i="2"/>
  <c r="D20" i="2" s="1"/>
  <c r="J15" i="2"/>
  <c r="K15" i="2" s="1"/>
  <c r="I19" i="2" s="1"/>
  <c r="F15" i="2"/>
  <c r="D15" i="2" s="1"/>
  <c r="J13" i="2"/>
  <c r="K13" i="2" s="1"/>
  <c r="F13" i="2"/>
  <c r="D13" i="2" s="1"/>
  <c r="J12" i="2"/>
  <c r="K12" i="2" s="1"/>
  <c r="F12" i="2"/>
  <c r="D12" i="2" s="1"/>
  <c r="J11" i="2"/>
  <c r="K11" i="2" s="1"/>
  <c r="F11" i="2"/>
  <c r="D11" i="2" s="1"/>
  <c r="J10" i="2"/>
  <c r="K10" i="2" s="1"/>
  <c r="F10" i="2"/>
  <c r="D10" i="2" s="1"/>
  <c r="J9" i="2"/>
  <c r="K9" i="2" s="1"/>
  <c r="F9" i="2"/>
  <c r="D9" i="2" s="1"/>
  <c r="J7" i="2"/>
  <c r="K7" i="2" s="1"/>
  <c r="F7" i="2"/>
  <c r="G7" i="2" s="1"/>
  <c r="J6" i="2"/>
  <c r="K6" i="2" s="1"/>
  <c r="F6" i="2"/>
  <c r="D6" i="2" s="1"/>
  <c r="J5" i="2"/>
  <c r="K5" i="2" s="1"/>
  <c r="F5" i="2"/>
  <c r="D5" i="2" s="1"/>
  <c r="J4" i="2"/>
  <c r="K4" i="2" s="1"/>
  <c r="F4" i="2"/>
  <c r="D4" i="2" s="1"/>
  <c r="J3" i="2"/>
  <c r="K3" i="2" s="1"/>
  <c r="F3" i="2"/>
  <c r="G3" i="2" s="1"/>
  <c r="I26" i="2" l="1"/>
  <c r="I14" i="2"/>
  <c r="I8" i="2"/>
  <c r="M3" i="2"/>
  <c r="L27" i="2"/>
  <c r="L28" i="2" s="1"/>
  <c r="D22" i="2"/>
  <c r="D7" i="2"/>
  <c r="G4" i="2"/>
  <c r="G20" i="2"/>
  <c r="G23" i="2"/>
  <c r="D3" i="2"/>
  <c r="G15" i="2"/>
  <c r="C19" i="2" s="1"/>
  <c r="G13" i="2"/>
  <c r="G12" i="2"/>
  <c r="G11" i="2"/>
  <c r="G9" i="2"/>
  <c r="G5" i="2"/>
  <c r="G10" i="2"/>
  <c r="G21" i="2"/>
  <c r="G25" i="2"/>
  <c r="G6" i="2"/>
  <c r="M6" i="2" s="1"/>
  <c r="C26" i="2" l="1"/>
  <c r="M26" i="2" s="1"/>
  <c r="M19" i="2"/>
  <c r="C14" i="2"/>
  <c r="C8" i="2"/>
  <c r="M8" i="2" s="1"/>
  <c r="M4" i="2"/>
  <c r="F27" i="2"/>
  <c r="F28" i="2" s="1"/>
  <c r="M5" i="2"/>
  <c r="M28" i="2" l="1"/>
  <c r="M21" i="2"/>
  <c r="M22" i="2"/>
  <c r="M20" i="2"/>
  <c r="M16" i="2"/>
  <c r="M9" i="2"/>
  <c r="M18" i="2" l="1"/>
  <c r="M24" i="2"/>
  <c r="M23" i="2"/>
  <c r="M25" i="2"/>
  <c r="M10" i="2" l="1"/>
  <c r="M7" i="2"/>
  <c r="M11" i="2" l="1"/>
  <c r="M15" i="2"/>
  <c r="M13" i="2"/>
  <c r="M14" i="2" l="1"/>
  <c r="M12" i="2"/>
  <c r="M27" i="2" l="1"/>
</calcChain>
</file>

<file path=xl/sharedStrings.xml><?xml version="1.0" encoding="utf-8"?>
<sst xmlns="http://schemas.openxmlformats.org/spreadsheetml/2006/main" count="328" uniqueCount="244">
  <si>
    <t>Category</t>
  </si>
  <si>
    <t xml:space="preserve">Characteristics </t>
  </si>
  <si>
    <t>Evidence Required</t>
  </si>
  <si>
    <t>Evidence Provided</t>
  </si>
  <si>
    <t>Tier Assignment</t>
  </si>
  <si>
    <t xml:space="preserve"> Tier Assignment Score</t>
  </si>
  <si>
    <t>Comments</t>
  </si>
  <si>
    <t>Discrepancy Indicator</t>
  </si>
  <si>
    <t>Capacity</t>
  </si>
  <si>
    <t>Administrative Grant Management</t>
  </si>
  <si>
    <t>Financial Grant Management</t>
  </si>
  <si>
    <t>Capability</t>
  </si>
  <si>
    <t>Substantial Damage Program</t>
  </si>
  <si>
    <t>Training Variety</t>
  </si>
  <si>
    <t>Communities Engaged</t>
  </si>
  <si>
    <t>Percent of Participating Communities</t>
  </si>
  <si>
    <t>Community Compliance Improvement</t>
  </si>
  <si>
    <t>Higher Standards Adoption</t>
  </si>
  <si>
    <t>Planning and Coordination</t>
  </si>
  <si>
    <t>Coordination with Insurance Professionals</t>
  </si>
  <si>
    <t>TOTAL PLANNING AND COORDINATION SCORE</t>
  </si>
  <si>
    <t>TOTAL SCORE</t>
  </si>
  <si>
    <t>State Assessed Score</t>
  </si>
  <si>
    <t>FINAL TIER ASSIGNMENT</t>
  </si>
  <si>
    <t>State Assessed Tier</t>
  </si>
  <si>
    <t>Characteristic</t>
  </si>
  <si>
    <t>Evidence for Advanced</t>
  </si>
  <si>
    <t>Evidence for Proficient</t>
  </si>
  <si>
    <t>Investment in professional development (as trainer or trainee)</t>
  </si>
  <si>
    <t>State Land Use Authority and Enforcement for Local Communities</t>
  </si>
  <si>
    <t>Evidence for Foundational</t>
  </si>
  <si>
    <t>State Land Use Authority and Enforcement for State Owned Properties</t>
  </si>
  <si>
    <t>Communication with Communities on NFIP Topics</t>
  </si>
  <si>
    <t>Newsletters, list serve evidence, or other evidence of at least quarterly communication across the State (also found in quarterly reports)</t>
  </si>
  <si>
    <t>CIS and quarterly reports</t>
  </si>
  <si>
    <t>Training plan; training records</t>
  </si>
  <si>
    <t>State is in the process of developing a State Substantial Damage plan</t>
  </si>
  <si>
    <t>State Substantial Damage Plan + local Substantial Damage Plans for targeted communities</t>
  </si>
  <si>
    <t>State Substantial Damage Plan</t>
  </si>
  <si>
    <t>Draft State Substantial Damage plan or plan outline or documentation of meetings or workgroup sessions to begin developing plan</t>
  </si>
  <si>
    <t>CIS, performance plans, State Report Cards</t>
  </si>
  <si>
    <t>Meeting minutes, attendee lists, or other project documents showing NFIP Coordinator Office representation in mapping projects</t>
  </si>
  <si>
    <t>Coordination with OFAs (other than FEMA)</t>
  </si>
  <si>
    <t>Date of last meeting with the agency, the agency name, POC, and agenda/content of the meeting (for each federal agency a state coordinates with)</t>
  </si>
  <si>
    <t xml:space="preserve">Documentation of designated position in the EOC </t>
  </si>
  <si>
    <t>Below Foundational</t>
  </si>
  <si>
    <t>Tier Assignment Score</t>
  </si>
  <si>
    <t>1.</t>
  </si>
  <si>
    <t>2.</t>
  </si>
  <si>
    <t>3.</t>
  </si>
  <si>
    <t>4.</t>
  </si>
  <si>
    <t>5.</t>
  </si>
  <si>
    <t>6.</t>
  </si>
  <si>
    <t>7.</t>
  </si>
  <si>
    <t>8.</t>
  </si>
  <si>
    <t>9.</t>
  </si>
  <si>
    <t>Performance Measures</t>
  </si>
  <si>
    <t>10.</t>
  </si>
  <si>
    <t>State Assessed Benchmark</t>
  </si>
  <si>
    <t xml:space="preserve">FEMA Assessed Benchmark for the State </t>
  </si>
  <si>
    <t>Advanced Benchmark</t>
  </si>
  <si>
    <t>Proficient Benchmark</t>
  </si>
  <si>
    <t>Foundational Benchmark</t>
  </si>
  <si>
    <t>State meets Proficient benchmark + Substantial Damage Plans are in place for targeted communities (to be determined jointly by State and Regional CAP Coordinator)</t>
  </si>
  <si>
    <t>TOTAL CAPACITY ASSESSMENT</t>
  </si>
  <si>
    <t>TOTAL CAPABILITY ASSESSMENT</t>
  </si>
  <si>
    <t>TOTAL PERFORMANCE MEASURES ASSESSMENT</t>
  </si>
  <si>
    <t xml:space="preserve">CAPACITY
</t>
  </si>
  <si>
    <t xml:space="preserve">CAPABILITY
</t>
  </si>
  <si>
    <t>PLANNING &amp; COORDINATION</t>
  </si>
  <si>
    <r>
      <t xml:space="preserve">Community Compliance Improvement 
</t>
    </r>
    <r>
      <rPr>
        <i/>
        <sz val="8"/>
        <color theme="1" tint="0.39997558519241921"/>
        <rFont val="Arial Narrow"/>
        <family val="2"/>
        <scheme val="minor"/>
      </rPr>
      <t>(TO BE IMPLEMENTED IN FY21. NOT YET REQUIRED)</t>
    </r>
  </si>
  <si>
    <t>PERFORMANCE    MEASURES</t>
  </si>
  <si>
    <t>FEMA Assessed Score</t>
  </si>
  <si>
    <t>FEMA Assessed Tier</t>
  </si>
  <si>
    <t>Data provided by FEMA</t>
  </si>
  <si>
    <t>Maine</t>
  </si>
  <si>
    <t>Massachusetts</t>
  </si>
  <si>
    <t>New Hampshire</t>
  </si>
  <si>
    <t>Connecticut</t>
  </si>
  <si>
    <t>Rhode Island</t>
  </si>
  <si>
    <t>Vermont</t>
  </si>
  <si>
    <t>New Jersey</t>
  </si>
  <si>
    <t>New York</t>
  </si>
  <si>
    <t>Puerto Rico</t>
  </si>
  <si>
    <t>Delaware</t>
  </si>
  <si>
    <t>District of Columbia</t>
  </si>
  <si>
    <t>Maryland</t>
  </si>
  <si>
    <t>Pennsylvania</t>
  </si>
  <si>
    <t>Virginia</t>
  </si>
  <si>
    <t>West Virginia</t>
  </si>
  <si>
    <t>Alabama</t>
  </si>
  <si>
    <t>Florida</t>
  </si>
  <si>
    <t>Georgia</t>
  </si>
  <si>
    <t>Kentucky</t>
  </si>
  <si>
    <t>Mississippi</t>
  </si>
  <si>
    <t>North Carolina</t>
  </si>
  <si>
    <t>South Carolina</t>
  </si>
  <si>
    <t>Tennessee</t>
  </si>
  <si>
    <t>Illinois</t>
  </si>
  <si>
    <t>Indiana</t>
  </si>
  <si>
    <t>Michigan</t>
  </si>
  <si>
    <t>Minnesota</t>
  </si>
  <si>
    <t>Ohio</t>
  </si>
  <si>
    <t>Wisconsin</t>
  </si>
  <si>
    <t>Arkansas</t>
  </si>
  <si>
    <t>Louisiana</t>
  </si>
  <si>
    <t>New Mexico</t>
  </si>
  <si>
    <t>Oklahoma</t>
  </si>
  <si>
    <t>Texas</t>
  </si>
  <si>
    <t>Iowa</t>
  </si>
  <si>
    <t>Kansas</t>
  </si>
  <si>
    <t>Missouri</t>
  </si>
  <si>
    <t>Nebraska</t>
  </si>
  <si>
    <t>Colorado</t>
  </si>
  <si>
    <t>Montana</t>
  </si>
  <si>
    <t>North Dakota</t>
  </si>
  <si>
    <t>South Dakota</t>
  </si>
  <si>
    <t>Utah</t>
  </si>
  <si>
    <t>Wyoming</t>
  </si>
  <si>
    <t>Arizona</t>
  </si>
  <si>
    <t>California</t>
  </si>
  <si>
    <t>Hawaii</t>
  </si>
  <si>
    <t>Nevada</t>
  </si>
  <si>
    <t>Alaska</t>
  </si>
  <si>
    <t>Idaho</t>
  </si>
  <si>
    <t>Oregon</t>
  </si>
  <si>
    <t>Washington</t>
  </si>
  <si>
    <t>States</t>
  </si>
  <si>
    <t>U.S. Virgin Islands</t>
  </si>
  <si>
    <t>Coordination and Integrated Planning Across the State</t>
  </si>
  <si>
    <t>Coordination and Integration into State Emergency Operations</t>
  </si>
  <si>
    <t>Optimized Use of Mitigation Funding for Priority Structures</t>
  </si>
  <si>
    <t>Does not meet minimum requirements / No available evidence</t>
  </si>
  <si>
    <t>No evidence required</t>
  </si>
  <si>
    <t>Does not meet Proficient requirement</t>
  </si>
  <si>
    <t>Does not meet Advanced requirement</t>
  </si>
  <si>
    <t>State has had no deobligations over the past 3 years</t>
  </si>
  <si>
    <t>Promotion of Flood Risk Awareness Products</t>
  </si>
  <si>
    <t>Coordination and Integrated Planning across the State</t>
  </si>
  <si>
    <t>Floodplain management priorities are integrated into other state plans (i.e., hazard mitigation plans)</t>
  </si>
  <si>
    <t>State Hazard Mitigation Plan with floodplain management priorities highlighted</t>
  </si>
  <si>
    <t>Designated State NFIP Coordinator has education/experience in or related to floodplain management</t>
  </si>
  <si>
    <t>State meets "Excellence" target for Communities Engaged measure at least 2 out of the past 3 years</t>
  </si>
  <si>
    <t xml:space="preserve">State meets "Excellence" target for Higher Standards Adoption measure at least 2 out of the past 3 years </t>
  </si>
  <si>
    <t>State meets "Excellence" target for Community Compliance Improvement measure at least 2 out of the past 3 years</t>
  </si>
  <si>
    <t>State meets "Expected" target for Community Compliance Improvement measure at least 2 out of the past 3 years</t>
  </si>
  <si>
    <t>State meets "Expected" target for Higher Standards Adoption measure at least 2 out of the past 3 years</t>
  </si>
  <si>
    <t>State meets "Expected" target for Communities Engaged measure at least 2 out of the past 3 years</t>
  </si>
  <si>
    <t>Degree/certification and/or 2 years of experience in land/water/environmental/building science/public works/geography/hydrology/engineering areas</t>
  </si>
  <si>
    <t>CIS, State Report Cards</t>
  </si>
  <si>
    <t>Documentation of state-led collaboration with RFIL (emails, call logs, meeting minutes, etc.)</t>
  </si>
  <si>
    <t>Meeting minutes/ participant lists or other evidence of coordination</t>
  </si>
  <si>
    <r>
      <t xml:space="preserve">Upon </t>
    </r>
    <r>
      <rPr>
        <b/>
        <sz val="11"/>
        <color theme="1"/>
        <rFont val="Arial Narrow"/>
        <family val="2"/>
        <scheme val="minor"/>
      </rPr>
      <t>completing all of the categories and characteristic assessments</t>
    </r>
    <r>
      <rPr>
        <sz val="11"/>
        <color theme="1"/>
        <rFont val="Arial Narrow"/>
        <family val="2"/>
        <scheme val="minor"/>
      </rPr>
      <t xml:space="preserve"> (i.e., completing all the rows in the tool), the tool will: 1) </t>
    </r>
    <r>
      <rPr>
        <b/>
        <sz val="11"/>
        <color theme="1"/>
        <rFont val="Arial Narrow"/>
        <family val="2"/>
        <scheme val="minor"/>
      </rPr>
      <t>remove any gold</t>
    </r>
    <r>
      <rPr>
        <sz val="11"/>
        <color theme="1"/>
        <rFont val="Arial Narrow"/>
        <family val="2"/>
        <scheme val="minor"/>
      </rPr>
      <t xml:space="preserve"> coloring; 2) calculate </t>
    </r>
    <r>
      <rPr>
        <b/>
        <sz val="11"/>
        <color theme="1"/>
        <rFont val="Arial Narrow"/>
        <family val="2"/>
        <scheme val="minor"/>
      </rPr>
      <t>category assessments</t>
    </r>
    <r>
      <rPr>
        <sz val="11"/>
        <color theme="1"/>
        <rFont val="Arial Narrow"/>
        <family val="2"/>
        <scheme val="minor"/>
      </rPr>
      <t xml:space="preserve">; and 3) calculate a </t>
    </r>
    <r>
      <rPr>
        <b/>
        <sz val="11"/>
        <color theme="1"/>
        <rFont val="Arial Narrow"/>
        <family val="2"/>
        <scheme val="minor"/>
      </rPr>
      <t>total state assessed score and tier assignment</t>
    </r>
    <r>
      <rPr>
        <sz val="11"/>
        <color theme="1"/>
        <rFont val="Arial Narrow"/>
        <family val="2"/>
        <scheme val="minor"/>
      </rPr>
      <t>.</t>
    </r>
  </si>
  <si>
    <r>
      <t xml:space="preserve">Upon </t>
    </r>
    <r>
      <rPr>
        <b/>
        <sz val="11"/>
        <color theme="1"/>
        <rFont val="Arial Narrow"/>
        <family val="2"/>
        <scheme val="minor"/>
      </rPr>
      <t>completing all of the categories and characteristic assessments</t>
    </r>
    <r>
      <rPr>
        <sz val="11"/>
        <color theme="1"/>
        <rFont val="Arial Narrow"/>
        <family val="2"/>
        <scheme val="minor"/>
      </rPr>
      <t xml:space="preserve"> (i.e., completing all the rows in the tool), the tool will: 1) </t>
    </r>
    <r>
      <rPr>
        <b/>
        <sz val="11"/>
        <color theme="1"/>
        <rFont val="Arial Narrow"/>
        <family val="2"/>
        <scheme val="minor"/>
      </rPr>
      <t>remove any gold</t>
    </r>
    <r>
      <rPr>
        <sz val="11"/>
        <color theme="1"/>
        <rFont val="Arial Narrow"/>
        <family val="2"/>
        <scheme val="minor"/>
      </rPr>
      <t xml:space="preserve"> coloring; 2) calculate </t>
    </r>
    <r>
      <rPr>
        <b/>
        <sz val="11"/>
        <color theme="1"/>
        <rFont val="Arial Narrow"/>
        <family val="2"/>
        <scheme val="minor"/>
      </rPr>
      <t>category assessments</t>
    </r>
    <r>
      <rPr>
        <sz val="11"/>
        <color theme="1"/>
        <rFont val="Arial Narrow"/>
        <family val="2"/>
        <scheme val="minor"/>
      </rPr>
      <t xml:space="preserve">; and 3) calculate a </t>
    </r>
    <r>
      <rPr>
        <b/>
        <sz val="11"/>
        <color theme="1"/>
        <rFont val="Arial Narrow"/>
        <family val="2"/>
        <scheme val="minor"/>
      </rPr>
      <t>total FEMA assessed score and tier assignment</t>
    </r>
    <r>
      <rPr>
        <sz val="11"/>
        <color theme="1"/>
        <rFont val="Arial Narrow"/>
        <family val="2"/>
        <scheme val="minor"/>
      </rPr>
      <t xml:space="preserve">. This should be the basis upon which the state and FEMA </t>
    </r>
    <r>
      <rPr>
        <b/>
        <sz val="11"/>
        <color theme="1"/>
        <rFont val="Arial Narrow"/>
        <family val="2"/>
        <scheme val="minor"/>
      </rPr>
      <t>collaborate to develop an appropriate Scope of Work (SOW)</t>
    </r>
    <r>
      <rPr>
        <sz val="11"/>
        <color theme="1"/>
        <rFont val="Arial Narrow"/>
        <family val="2"/>
        <scheme val="minor"/>
      </rPr>
      <t xml:space="preserve"> for the upcoming CAP-SSSE period of performance (PoP). </t>
    </r>
  </si>
  <si>
    <r>
      <t>State Name</t>
    </r>
    <r>
      <rPr>
        <sz val="14"/>
        <color theme="1"/>
        <rFont val="Arial Narrow"/>
        <family val="2"/>
        <scheme val="minor"/>
      </rPr>
      <t xml:space="preserve">
(please select)</t>
    </r>
  </si>
  <si>
    <t xml:space="preserve">State meets both Foundational and Proficient benchmarks
+ has written laws or policies and procedures in place that provide for state-led enforcement actions (e.g., penalties or restrictions that are within the state’s authority, grants withholding actions, etc.) prior to referring compliance cases to FEMA for suspension or probation. </t>
  </si>
  <si>
    <t xml:space="preserve">PDF/link to an online version of state EO/law/statute meeting at least minimum NFIP standards; model ordinance that meets minimums and EO/law/statute requiring model ordinance be used </t>
  </si>
  <si>
    <t>Foundational evidence + SOP for identifying and mitigating community NFIP violations, with milestones/thresholds for state follow-up and enforcement referral; evidence of CAV/CAC records or correspondence sent to FEMA after state follow-up period with community (via email or other method); letter templates advising community of violation, corrective action, and timelines for action by state or by FEMA</t>
  </si>
  <si>
    <t>State has enacted legislation requiring at least NFIP minimums for state-owned or -managed development activities.</t>
  </si>
  <si>
    <t>State meets Foundational benchmark + has the authority and written policies and procedures in place to monitor permitting and enforce compliance of state-owned or managed development actions</t>
  </si>
  <si>
    <t>State meets Foundational and Proficient benchmark
+ has a statewide higher standard for state-owned or managed development and a record of mitigating non-compliant state-owned or managed structures</t>
  </si>
  <si>
    <t xml:space="preserve">PDF or a link to an online version of state EO/law/statute requiring state agencies, institutions, and properties to meet at least minimum NFIP standards </t>
  </si>
  <si>
    <t>Foundational evidence + SOP for identifying violations in state development activities (e.g., permitting audit of state-owned properties);
State Assessment Data Call records or other records of alerting FEMA Regional office about violations connected to state activities</t>
  </si>
  <si>
    <t>The 3-year average cost match is equal to 25% as required by the grant</t>
  </si>
  <si>
    <t>The 3-year average cost match is greater than 25%</t>
  </si>
  <si>
    <t>The 3-year average cost match is greater than 50%</t>
  </si>
  <si>
    <t>Part of this data will come from ND Grants and be provided by FEMA. If a state can demonstrate a cost match above 25% outside of what is tracked in ND Grants, they may provide supplemental evidence such as the number of employees, hours worked or FTE percentage applied to CAP activities in the last 3 years, multiplied by the employees’ hourly loaded wage (i.e., wage with indirect costs applied)</t>
  </si>
  <si>
    <t>Part of this data will come from ND Grants and be provided by FEMA. If a state can demonstrate a cost match above 50% outside of what is tracked in ND Grants, they may provide supplemental evidence such as the number of employees, hours worked or FTE percentage applied to CAP activities in the last 3 years, multiplied by the employees’ hourly loaded wage (i.e., wage with indirect costs applied)</t>
  </si>
  <si>
    <t>State provides a model ordinance that meets at least minimum NFIP standards</t>
  </si>
  <si>
    <t>State Model ordinance that meets NFIP minimums, with date of last update included in document / instructions to communities.</t>
  </si>
  <si>
    <t xml:space="preserve">Foundational evidence + process documentation/SOP that shows a 5-year update cycle; date, findings, and description of updates performed during last model ordinance review </t>
  </si>
  <si>
    <t>Foundational evidence + process documentation/SOP that shows a 3-year update cycle and integration of higher standards; date, findings, and description of updates performed during last model ordinance review</t>
  </si>
  <si>
    <t>Process for Reviewing and Improving Model Floodplain Management Regulations</t>
  </si>
  <si>
    <t>Ability to Overmatch</t>
  </si>
  <si>
    <t>At least 80% of communities with mapped risk are participating in the NFIP at the time the data is pulled or has completed an analysis of the non-participating communities within the last 3 years + conducted outreach to all non-participating communities at least once in the last 3 years</t>
  </si>
  <si>
    <t>At least 90% of communities with mapped risk are participating in the NFIP at the time the data is pulled; has completed an analysis of the non-participating communities within the last 3 years + has a written action plan for expanding community participation, and conducts outreach to all non-participating communities at least once per year.</t>
  </si>
  <si>
    <t>Evidence of formal input into State Hazard Mitigation Plan; a list of meetings attended (with dates) where floodplain management input was provided into a plan; a letter from the primary authoring agency of the plan which details input was received</t>
  </si>
  <si>
    <r>
      <t xml:space="preserve">Review the </t>
    </r>
    <r>
      <rPr>
        <b/>
        <sz val="11"/>
        <color theme="1"/>
        <rFont val="Arial Narrow"/>
        <family val="2"/>
        <scheme val="minor"/>
      </rPr>
      <t>Tiered State Framework (TSF) Playbook</t>
    </r>
    <r>
      <rPr>
        <sz val="11"/>
        <color theme="1"/>
        <rFont val="Arial Narrow"/>
        <family val="2"/>
        <scheme val="minor"/>
      </rPr>
      <t xml:space="preserve"> prior to filling out their self-assessment and use it as a reference guide during the self-assessment process. Pay specific attention to sections that describe the intent and required evidence for each of the characteristics and thresholds in the TSF.</t>
    </r>
  </si>
  <si>
    <r>
      <t xml:space="preserve">Fill out the </t>
    </r>
    <r>
      <rPr>
        <b/>
        <sz val="11"/>
        <color theme="1"/>
        <rFont val="Arial Narrow"/>
        <family val="2"/>
        <scheme val="minor"/>
      </rPr>
      <t>State Self-Assessment section</t>
    </r>
    <r>
      <rPr>
        <sz val="11"/>
        <color theme="1"/>
        <rFont val="Arial Narrow"/>
        <family val="2"/>
        <scheme val="minor"/>
      </rPr>
      <t xml:space="preserve"> of the TSF Assesment tool, beginning with </t>
    </r>
    <r>
      <rPr>
        <b/>
        <sz val="11"/>
        <color theme="1"/>
        <rFont val="Arial Narrow"/>
        <family val="2"/>
        <scheme val="minor"/>
      </rPr>
      <t>selecting the state name</t>
    </r>
    <r>
      <rPr>
        <sz val="11"/>
        <color theme="1"/>
        <rFont val="Arial Narrow"/>
        <family val="2"/>
        <scheme val="minor"/>
      </rPr>
      <t xml:space="preserve">. </t>
    </r>
  </si>
  <si>
    <r>
      <t>For each Characterstic, use the drop-down menu in the "</t>
    </r>
    <r>
      <rPr>
        <b/>
        <sz val="11"/>
        <color theme="1"/>
        <rFont val="Arial Narrow"/>
        <family val="2"/>
        <scheme val="minor"/>
      </rPr>
      <t>State Assessed Benchmark</t>
    </r>
    <r>
      <rPr>
        <sz val="11"/>
        <color theme="1"/>
        <rFont val="Arial Narrow"/>
        <family val="2"/>
        <scheme val="minor"/>
      </rPr>
      <t xml:space="preserve">" column (highlighted in </t>
    </r>
    <r>
      <rPr>
        <b/>
        <sz val="12"/>
        <color theme="6" tint="-0.24994659260841701"/>
        <rFont val="Arial Narrow"/>
        <family val="2"/>
        <scheme val="minor"/>
      </rPr>
      <t>gold</t>
    </r>
    <r>
      <rPr>
        <sz val="11"/>
        <color theme="1"/>
        <rFont val="Arial Narrow"/>
        <family val="2"/>
        <scheme val="minor"/>
      </rPr>
      <t xml:space="preserve">) to select the benchmark that your state meets and for which you have supporting evidence. </t>
    </r>
  </si>
  <si>
    <r>
      <t>Populate the "</t>
    </r>
    <r>
      <rPr>
        <b/>
        <sz val="11"/>
        <color theme="1"/>
        <rFont val="Arial Narrow"/>
        <family val="2"/>
        <scheme val="minor"/>
      </rPr>
      <t>Evidence Provided</t>
    </r>
    <r>
      <rPr>
        <sz val="11"/>
        <color theme="1"/>
        <rFont val="Arial Narrow"/>
        <family val="2"/>
        <scheme val="minor"/>
      </rPr>
      <t xml:space="preserve">" column (also highlighted in </t>
    </r>
    <r>
      <rPr>
        <b/>
        <sz val="12"/>
        <color theme="6" tint="-0.249977111117893"/>
        <rFont val="Arial Narrow"/>
        <family val="2"/>
        <scheme val="minor"/>
      </rPr>
      <t>gold</t>
    </r>
    <r>
      <rPr>
        <sz val="11"/>
        <color theme="1"/>
        <rFont val="Arial Narrow"/>
        <family val="2"/>
        <scheme val="minor"/>
      </rPr>
      <t>) with a description of the evidence provided to demonstrate that the state meets the tier threshold. You can find the type(s) of required evidence in the preceding "Evidence Required" column of the tool and in the TSF Playbook.</t>
    </r>
  </si>
  <si>
    <t>For State NFIP Coordinators…</t>
  </si>
  <si>
    <t>For FEMA Regional CAP Coordinators…</t>
  </si>
  <si>
    <r>
      <t xml:space="preserve">Ensure you have the </t>
    </r>
    <r>
      <rPr>
        <b/>
        <sz val="11"/>
        <color theme="1"/>
        <rFont val="Arial Narrow"/>
        <family val="2"/>
        <scheme val="minor"/>
      </rPr>
      <t>State's final completed assessment tool and submitted evidence before you validate</t>
    </r>
    <r>
      <rPr>
        <sz val="11"/>
        <color theme="1"/>
        <rFont val="Arial Narrow"/>
        <family val="2"/>
        <scheme val="minor"/>
      </rPr>
      <t xml:space="preserve"> the State's self-assessment and tier assignment.</t>
    </r>
  </si>
  <si>
    <r>
      <t xml:space="preserve">Populate the </t>
    </r>
    <r>
      <rPr>
        <b/>
        <sz val="11"/>
        <color theme="1"/>
        <rFont val="Arial Narrow"/>
        <family val="2"/>
        <scheme val="minor"/>
      </rPr>
      <t>FEMA Regional Validation section</t>
    </r>
    <r>
      <rPr>
        <sz val="11"/>
        <color theme="1"/>
        <rFont val="Arial Narrow"/>
        <family val="2"/>
        <scheme val="minor"/>
      </rPr>
      <t xml:space="preserve"> of the tool. For each characterstic, </t>
    </r>
    <r>
      <rPr>
        <b/>
        <sz val="11"/>
        <color theme="1"/>
        <rFont val="Arial Narrow"/>
        <family val="2"/>
        <scheme val="minor"/>
      </rPr>
      <t>review the State's submitted evidence</t>
    </r>
    <r>
      <rPr>
        <sz val="11"/>
        <color theme="1"/>
        <rFont val="Arial Narrow"/>
        <family val="2"/>
        <scheme val="minor"/>
      </rPr>
      <t xml:space="preserve"> and then use the drop-down menu in the "</t>
    </r>
    <r>
      <rPr>
        <b/>
        <sz val="11"/>
        <color theme="1"/>
        <rFont val="Arial Narrow"/>
        <family val="2"/>
        <scheme val="minor"/>
      </rPr>
      <t>FEMA Assessed Benchmark for the State</t>
    </r>
    <r>
      <rPr>
        <sz val="11"/>
        <color theme="1"/>
        <rFont val="Arial Narrow"/>
        <family val="2"/>
        <scheme val="minor"/>
      </rPr>
      <t xml:space="preserve">" column (highlighted in </t>
    </r>
    <r>
      <rPr>
        <b/>
        <sz val="12"/>
        <color theme="6" tint="-0.249977111117893"/>
        <rFont val="Arial Narrow"/>
        <family val="2"/>
        <scheme val="minor"/>
      </rPr>
      <t>gold</t>
    </r>
    <r>
      <rPr>
        <sz val="11"/>
        <color theme="1"/>
        <rFont val="Arial Narrow"/>
        <family val="2"/>
        <scheme val="minor"/>
      </rPr>
      <t xml:space="preserve">) to select the benchmark that they meet and for which they have </t>
    </r>
    <r>
      <rPr>
        <b/>
        <sz val="11"/>
        <color theme="1"/>
        <rFont val="Arial Narrow"/>
        <family val="2"/>
        <scheme val="minor"/>
      </rPr>
      <t>adequate supporting evidence</t>
    </r>
    <r>
      <rPr>
        <sz val="11"/>
        <color theme="1"/>
        <rFont val="Arial Narrow"/>
        <family val="2"/>
        <scheme val="minor"/>
      </rPr>
      <t xml:space="preserve">. </t>
    </r>
  </si>
  <si>
    <r>
      <t>The "</t>
    </r>
    <r>
      <rPr>
        <b/>
        <sz val="11"/>
        <color theme="1"/>
        <rFont val="Arial Narrow"/>
        <family val="2"/>
        <scheme val="minor"/>
      </rPr>
      <t>Discrepancy Indicator</t>
    </r>
    <r>
      <rPr>
        <sz val="11"/>
        <color theme="1"/>
        <rFont val="Arial Narrow"/>
        <family val="2"/>
        <scheme val="minor"/>
      </rPr>
      <t xml:space="preserve">" column of the tool will change to green if the Region's assessment for the characteristic matches the State's self-assessment. If the "Discrepancy Indicator" column is green, move on to the next characteristic. The "Discrepancy Indicator" column of the tool will change to red if the Region's assessment for the characteristic does not match the State's self-assessment. </t>
    </r>
    <r>
      <rPr>
        <b/>
        <sz val="11"/>
        <color theme="1"/>
        <rFont val="Arial Narrow"/>
        <family val="2"/>
        <scheme val="minor"/>
      </rPr>
      <t>If the "Discrepancy Indicator" column is red, populate the "Comments" column</t>
    </r>
    <r>
      <rPr>
        <sz val="11"/>
        <color theme="1"/>
        <rFont val="Arial Narrow"/>
        <family val="2"/>
        <scheme val="minor"/>
      </rPr>
      <t xml:space="preserve"> (also highlighted in </t>
    </r>
    <r>
      <rPr>
        <b/>
        <sz val="12"/>
        <color theme="6" tint="-0.249977111117893"/>
        <rFont val="Arial Narrow"/>
        <family val="2"/>
        <scheme val="minor"/>
      </rPr>
      <t>gold</t>
    </r>
    <r>
      <rPr>
        <sz val="11"/>
        <color theme="1"/>
        <rFont val="Arial Narrow"/>
        <family val="2"/>
        <scheme val="minor"/>
      </rPr>
      <t xml:space="preserve">) with a description of why their assessment differs from the State's, instructions for what evidence might be missing, incomplete, or unacceptable for the tier assignment; and whether the assessment is being sent back to the State to remedy or if the Region's determination is final. </t>
    </r>
  </si>
  <si>
    <t>Investment in Professional Development (as trainer or trainee)</t>
  </si>
  <si>
    <t>Coordination with Other Federal Agencies (OFAs) (other than FEMA)</t>
  </si>
  <si>
    <r>
      <t xml:space="preserve">State Self-Assessment
</t>
    </r>
    <r>
      <rPr>
        <sz val="14"/>
        <color theme="1"/>
        <rFont val="Arial Narrow"/>
        <family val="2"/>
        <scheme val="minor"/>
      </rPr>
      <t>(State NFIP Coordinator completes)</t>
    </r>
  </si>
  <si>
    <r>
      <t xml:space="preserve">FEMA Regional Validation
</t>
    </r>
    <r>
      <rPr>
        <sz val="14"/>
        <color theme="1"/>
        <rFont val="Arial Narrow"/>
        <family val="2"/>
        <scheme val="minor"/>
      </rPr>
      <t>(FEMA CAP Coordinator completes)</t>
    </r>
  </si>
  <si>
    <t>*Before reading the instructions and moving on to the Tier Assessment Tool Tab, please ensure you click on the "Formulas" menu option, then the "Calculation Options" button to confirm that "Automatic" is the only option checked.*</t>
  </si>
  <si>
    <r>
      <t xml:space="preserve">Higher Standards Adoption
</t>
    </r>
    <r>
      <rPr>
        <i/>
        <sz val="8"/>
        <color theme="1" tint="0.39997558519241921"/>
        <rFont val="Arial Narrow"/>
        <family val="2"/>
        <scheme val="minor"/>
      </rPr>
      <t>(TO BE IMPLEMENTED IN FY21. NOT YET REQUIRED)</t>
    </r>
  </si>
  <si>
    <t>State submits NOFO application, quarterly performance reports, final ND grants application, and satisfies other grant award administrative requirements (as needed) on time; state has had no more than 1 extension (3 months or less) in 3 years.</t>
  </si>
  <si>
    <t>State submits NOFO application, quarterly performance reports, final ND grants application, and satisfies other grant award administrative requirements (as needed) on time, with no more than 3 late submissions; PoP extensions over the past 3 years may not exceed 9 months in any one year.</t>
  </si>
  <si>
    <t>This data will come from ND Grants and be provided by FEMA. If a state can demonstrate a cost match outside of what is tracked in ND Grants, they may provide supplemental evidence</t>
  </si>
  <si>
    <t>This data will be provided by FEMA.</t>
  </si>
  <si>
    <t>State has enacted legislation enabling communities to regulate development within floodprone areas; minimum state standards exist and meet NFIP minimums +  state consistently works with communities to specifically address violations and other program issues found during CAVs/CACs or other engagements.</t>
  </si>
  <si>
    <t xml:space="preserve">State meets Foundational benchmark 
+ has written policies and procedures in place that define the point at which a community moves from the “follow-up” phase to the “enforcement” phase of compliance and the case is referred to FEMA for enforcement action
</t>
  </si>
  <si>
    <t>Proficient evidence + A PDF or a link to an online version of the state EO/law/statute reflecting higher standards (i.e., standards and ordinances that exceed NFIP minimum requirements) and enforcement authority; SOP for identifying and mitigating community NFIP and/or state higher standards violations with milestones/ thresholds for follow-up and enforcement by the state; letter templates for state-initiated compliance action, advising a community of violation(s) and future enforcement action(s) by the state</t>
  </si>
  <si>
    <t>State Land Use Authority and Enforcement for State-Owned Properties</t>
  </si>
  <si>
    <t>Proficient evidence + PDF or a link to an online version of state EO/law/statute requiring state agencies, institutions, and properties to meet statewide higher standard(s); SOP or actual records of state-led mitigation of violations connected to state development activities</t>
  </si>
  <si>
    <t xml:space="preserve">State has deobligated 30% or less of its cumulative funding over the past three years </t>
  </si>
  <si>
    <t xml:space="preserve">State has deobligated 15% or less of its cumulative funding over the past three years </t>
  </si>
  <si>
    <t>State submits NOFO application, quarterly performance reports, final ND grants application, and satisfies other grant award administrative requirements (as needed) on time, with no more than 1 late submission; PoP extensions over the past 3 years may be 3 months or less in any one year.</t>
  </si>
  <si>
    <t>For every full-time equivilent covered by the CAP grant, the State can show the the same number of CFMs and/or professional certifications in sciences, engineering, planning, building construction, architecture + those certifications are supported by 8 hours of continuing education of per year.</t>
  </si>
  <si>
    <t>For every full-time equivilent covered by the CAP grant, the State can show 8 contact hours of floodplain management-related training (i.e., floodplain management and other related trainings) per three-year cycle</t>
  </si>
  <si>
    <t>Foundational and Proficient evidence + Documentation of one certification from a certification organization OR advanced degree paperwork (submit photocopy of degree, certification, or transcript) for each FTE funded by the CAP grant</t>
  </si>
  <si>
    <t>Certification organization documentation of CEUs/CECs; flyers or materials stating CEC/CEU information for trainings attended or led; hours spent as mentor or mentee in formal mentoring program; some combination of the above</t>
  </si>
  <si>
    <t>Proficient evidence + strategic communication and engagement plan and evidence of implementing activities listed in the plan</t>
  </si>
  <si>
    <t>State meets Foundational benchmark + state maintains and updates one or more model ordinances which take into account any changes in the state or local regulatory environment. + State performs model ordinance review and updates (if needed) at least every 5 years.</t>
  </si>
  <si>
    <t>State meets Foundational benchmark + state maintains and updates a collection of model ordinances which take into account any changes in the state or local regulatory environment and incorporate higher standards where ever possible and practicable. + State performs model ordinance review and updates (if needed) at least every 3 years.</t>
  </si>
  <si>
    <t>State has a documented State Substantial Damage Plan in place</t>
  </si>
  <si>
    <t>CIS data reports, State Report Cards</t>
  </si>
  <si>
    <t>Future CAV/CAC documentation method</t>
  </si>
  <si>
    <t>CIS participating communities report (provided by FEMA); analysis of the non-participating communities and their reasoning for not joining the NFIP and the date that the analysis was conducted, + state action plan for expanding community NFIP participation + documentation of outreach (email, letters, etc.) to all non-participating communities in the state in the last year. Can be pulled from CIS-GTA Report.</t>
  </si>
  <si>
    <t>CIS participating communities report (provided by FEMA); analysis of the non-participating communities and their reasoning for not joining the NFIP including the date that the analysis was conducted + documentation of outreach (email blasts, letters, etc.) to all non-participating communities in the state in the last 3-year period. Can be pulled from CIS-GTA Report.</t>
  </si>
  <si>
    <t>Foundational evidence +provide list of data from other State agencies/programs utilized in flood hazard mapping products (i.e. erosion mapping, USGS or NOAA gauges)</t>
  </si>
  <si>
    <t>Foundational evidence + Website link</t>
  </si>
  <si>
    <t>Meeting minutes/participant lists;email correspondence detailing requests from SHMO; or other evidence of coordination</t>
  </si>
  <si>
    <t>Foundational evidence + Evidence of coordination with State Insurance Commissioner (meeting minutes, deliverables developed jointly, etc.)</t>
  </si>
  <si>
    <t>Foundational evidence + Training records, meeting minutes for collaborative efforts with insurance professionals, deliverables/pamphlets, materials developed in conjunction with insurance professionals</t>
  </si>
  <si>
    <t>State NFIP Coordinating Office has regular coordination with EMO and collaborates in post-disaster environment</t>
  </si>
  <si>
    <t>State floodplain management participates at EOC or is used as a resource or provides subject matter expertise as part of emergency operations or post-disaster support</t>
  </si>
  <si>
    <t>Demonstration that grants (from all sources, not just FEMA) are mitigating substantially-damaged structures + annual report of the mitigation activities</t>
  </si>
  <si>
    <t>State NFIP Coordinating Office participates with the SHMO in activities to mitigate priority flood prone structures such as: substantially-damaged structures, RL/SRL properties, floodway structures, violations, state-owned structures, etc. and creates annual reports of these mitigation activities</t>
  </si>
  <si>
    <t>State NFIP Coordinating Office collaborates on statewide initiatives with State Insurance Commissioner at least once/year for the last three years</t>
  </si>
  <si>
    <t>State NFIP Coordinating Office collaborates with insurance professionals on joint flood insurance initiatives or actively engages in insurance agent training (i.e., CRS) and professional development at leate once/year for the last three years</t>
  </si>
  <si>
    <t>State NFIP Coordinator's office actively collaborates with Regional Flood Insurance Liaison (RFIL)</t>
  </si>
  <si>
    <t>State NFIP Coordianting Office coordinates annually with more than 3 federal agencies other than FEMA on floodplain management issues</t>
  </si>
  <si>
    <t>State NFIP Coordianting Office coordinates annually with 3 federal agencies other than FEMA on floodplain management issues</t>
  </si>
  <si>
    <t>State NFIP Coordianting Office coordinates annually with 2 federal agencies other than FEMA on floodplain management issues</t>
  </si>
  <si>
    <t>State NFIP Coordianting Office participates in writing/submits recommendations to State Hazard Mitigation and other related plans integrating floodplain management issues</t>
  </si>
  <si>
    <t>State NFIP Coordianting Office reviews/provides information as requested by SHMO to influence mitigation</t>
  </si>
  <si>
    <t>State NFIP Coordianting Office provides flood risk data to the public and communities using State facilitated GIS technology</t>
  </si>
  <si>
    <t xml:space="preserve">State NFIP Coordianting Office coordinates/collaborates with other State programs/agencies to utilize flood risk data </t>
  </si>
  <si>
    <t>State NFIP Coordianting Office participates in providing FEMA Risk Analysis products to communities</t>
  </si>
  <si>
    <t>State NFIP Coordianting Office conducts training covering at least 5 different NFIP topics in the three-year cycle</t>
  </si>
  <si>
    <t>State NFIP Coordianting Office conducts training covering 3 or 4 different NFIP topics in the three-year cycle</t>
  </si>
  <si>
    <t>State NFIP Coordianting Office conducts training covering 2 different NFIP topics in the three-year cycle</t>
  </si>
  <si>
    <t>State NFIP Coordianting Office has a strategic outreach or communications plan and can provide documentation that the plan is implemented (such as brochures, a website, newsletters, outreach calendar, etc.)</t>
  </si>
  <si>
    <t>State NFIP Coordianting Office conducts communication activities with all communities in the State on at least a quarterly basis</t>
  </si>
  <si>
    <t>State NFIP Coordianting Office communicates with communities during grant-related touchpoints (technical assistance, CAV/CAC touchpoints, etc.)</t>
  </si>
  <si>
    <t>Tier Assessment Tool Instructions</t>
  </si>
  <si>
    <r>
      <t xml:space="preserve">Follow the guidance in the TSF Playbook and from your FEMA Regional POC on how to </t>
    </r>
    <r>
      <rPr>
        <b/>
        <sz val="11"/>
        <color theme="1"/>
        <rFont val="Arial Narrow"/>
        <family val="2"/>
        <scheme val="minor"/>
      </rPr>
      <t>submit the required evidence and the completed Tier Assessment</t>
    </r>
    <r>
      <rPr>
        <sz val="11"/>
        <color theme="1"/>
        <rFont val="Arial Narrow"/>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</si>
</sst>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
  </numFmts>
  <fonts count="26" x14ac:knownFonts="1">
    <font>
      <sz val="11"/>
      <color theme="1"/>
      <name val="Arial Narrow"/>
      <family val="2"/>
      <scheme val="minor"/>
    </font>
    <font>
      <sz val="10"/>
      <color theme="1"/>
      <name val="Arial Narrow"/>
      <family val="2"/>
    </font>
    <font>
      <b/>
      <sz val="10"/>
      <color theme="1"/>
      <name val="Arial Narrow"/>
      <family val="2"/>
    </font>
    <font>
      <b/>
      <sz val="8"/>
      <color theme="1"/>
      <name val="Arial Narrow"/>
      <family val="2"/>
    </font>
    <font>
      <sz val="8"/>
      <color theme="1"/>
      <name val="Arial Narrow"/>
      <family val="2"/>
    </font>
    <font>
      <sz val="8"/>
      <name val="Arial Narrow"/>
      <family val="2"/>
    </font>
    <font>
      <b/>
      <sz val="10"/>
      <color theme="0"/>
      <name val="Arial Narrow"/>
      <family val="2"/>
    </font>
    <font>
      <i/>
      <sz val="10"/>
      <color theme="1"/>
      <name val="Arial Narrow"/>
      <family val="2"/>
    </font>
    <font>
      <sz val="10"/>
      <name val="Arial Narrow"/>
      <family val="2"/>
    </font>
    <font>
      <b/>
      <sz val="13"/>
      <color rgb="FFFF0000"/>
      <name val="Arial Narrow"/>
      <family val="2"/>
      <scheme val="minor"/>
    </font>
    <font>
      <b/>
      <sz val="11"/>
      <color theme="1"/>
      <name val="Arial Narrow"/>
      <family val="2"/>
      <scheme val="minor"/>
    </font>
    <font>
      <sz val="16"/>
      <color theme="1"/>
      <name val="Franklin Gothic Demi Cond"/>
      <family val="2"/>
      <scheme val="major"/>
    </font>
    <font>
      <b/>
      <sz val="12"/>
      <color theme="5"/>
      <name val="Arial Narrow"/>
      <family val="2"/>
      <scheme val="minor"/>
    </font>
    <font>
      <sz val="10"/>
      <color theme="1"/>
      <name val="Franklin Gothic Demi Cond"/>
      <family val="2"/>
      <scheme val="major"/>
    </font>
    <font>
      <sz val="11"/>
      <color theme="1"/>
      <name val="Franklin Gothic Demi Cond"/>
      <family val="2"/>
      <scheme val="major"/>
    </font>
    <font>
      <sz val="12"/>
      <color theme="1"/>
      <name val="Franklin Gothic Demi Cond"/>
      <family val="2"/>
      <scheme val="major"/>
    </font>
    <font>
      <sz val="10"/>
      <color theme="1"/>
      <name val="Arial Narrow"/>
      <family val="2"/>
      <scheme val="minor"/>
    </font>
    <font>
      <i/>
      <sz val="10"/>
      <color theme="1"/>
      <name val="Arial Narrow"/>
      <family val="2"/>
      <scheme val="minor"/>
    </font>
    <font>
      <sz val="10"/>
      <color theme="0"/>
      <name val="Franklin Gothic Demi Cond"/>
      <family val="2"/>
      <scheme val="major"/>
    </font>
    <font>
      <sz val="12"/>
      <color theme="0"/>
      <name val="Franklin Gothic Demi Cond"/>
      <family val="2"/>
      <scheme val="major"/>
    </font>
    <font>
      <sz val="10"/>
      <color theme="1" tint="0.39997558519241921"/>
      <name val="Franklin Gothic Demi Cond"/>
      <family val="2"/>
      <scheme val="major"/>
    </font>
    <font>
      <i/>
      <sz val="8"/>
      <color theme="1" tint="0.39997558519241921"/>
      <name val="Arial Narrow"/>
      <family val="2"/>
      <scheme val="minor"/>
    </font>
    <font>
      <sz val="14"/>
      <color theme="1"/>
      <name val="Arial Narrow"/>
      <family val="2"/>
      <scheme val="minor"/>
    </font>
    <font>
      <b/>
      <sz val="12"/>
      <color theme="6" tint="-0.24994659260841701"/>
      <name val="Arial Narrow"/>
      <family val="2"/>
      <scheme val="minor"/>
    </font>
    <font>
      <b/>
      <sz val="12"/>
      <color theme="6" tint="-0.249977111117893"/>
      <name val="Arial Narrow"/>
      <family val="2"/>
      <scheme val="minor"/>
    </font>
    <font>
      <sz val="20"/>
      <color theme="1"/>
      <name val="Franklin Gothic Demi Cond"/>
      <family val="2"/>
      <scheme val="major"/>
    </font>
  </fonts>
  <fills count="19">
    <fill>
      <patternFill patternType="none"/>
    </fill>
    <fill>
      <patternFill patternType="gray125"/>
    </fill>
    <fill>
      <patternFill patternType="solid">
        <fgColor theme="4"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bgColor indexed="64"/>
      </patternFill>
    </fill>
    <fill>
      <patternFill patternType="solid">
        <fgColor theme="6"/>
        <bgColor indexed="64"/>
      </patternFill>
    </fill>
    <fill>
      <patternFill patternType="solid">
        <fgColor theme="5" tint="0.59999389629810485"/>
        <bgColor indexed="64"/>
      </patternFill>
    </fill>
    <fill>
      <patternFill patternType="solid">
        <fgColor theme="0"/>
        <bgColor indexed="64"/>
      </patternFill>
    </fill>
    <fill>
      <patternFill patternType="solid">
        <fgColor theme="3"/>
        <bgColor indexed="64"/>
      </patternFill>
    </fill>
    <fill>
      <patternFill patternType="solid">
        <fgColor rgb="FFCCD5F0"/>
        <bgColor indexed="64"/>
      </patternFill>
    </fill>
    <fill>
      <patternFill patternType="solid">
        <fgColor theme="8"/>
        <bgColor indexed="64"/>
      </patternFill>
    </fill>
    <fill>
      <patternFill patternType="solid">
        <fgColor rgb="FFD6E2D7"/>
        <bgColor indexed="64"/>
      </patternFill>
    </fill>
    <fill>
      <patternFill patternType="solid">
        <fgColor theme="2" tint="0.79998168889431442"/>
        <bgColor indexed="64"/>
      </patternFill>
    </fill>
    <fill>
      <patternFill patternType="solid">
        <fgColor rgb="FFCCE2F0"/>
        <bgColor indexed="64"/>
      </patternFill>
    </fill>
    <fill>
      <patternFill patternType="solid">
        <fgColor theme="4"/>
        <bgColor indexed="64"/>
      </patternFill>
    </fill>
    <fill>
      <patternFill patternType="solid">
        <fgColor theme="2" tint="-0.499984740745262"/>
        <bgColor indexed="64"/>
      </patternFill>
    </fill>
    <fill>
      <patternFill patternType="solid">
        <fgColor rgb="FF000000"/>
        <bgColor indexed="64"/>
      </patternFill>
    </fill>
  </fills>
  <borders count="34">
    <border>
      <left/>
      <right/>
      <top/>
      <bottom/>
      <diagonal/>
    </border>
    <border>
      <left style="medium">
        <color auto="1"/>
      </left>
      <right style="medium">
        <color auto="1"/>
      </right>
      <top style="medium">
        <color auto="1"/>
      </top>
      <bottom style="medium">
        <color auto="1"/>
      </bottom>
      <diagonal/>
    </border>
    <border>
      <left/>
      <right/>
      <top/>
      <bottom style="medium">
        <color auto="1"/>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1">
    <xf numFmtId="0" fontId="0" fillId="0" borderId="0"/>
  </cellStyleXfs>
  <cellXfs count="167">
    <xf numFmtId="0" fontId="0" fillId="0" borderId="0" xfId="0"/>
    <xf numFmtId="0" fontId="3" fillId="5" borderId="0" xfId="0" applyFont="1" applyFill="1" applyAlignment="1">
      <alignment horizontal="center" vertical="center" wrapText="1"/>
    </xf>
    <xf numFmtId="0" fontId="4" fillId="0" borderId="0" xfId="0" applyFont="1"/>
    <xf numFmtId="0" fontId="4" fillId="0" borderId="0" xfId="0" applyFont="1" applyAlignment="1">
      <alignment vertical="center" wrapText="1"/>
    </xf>
    <xf numFmtId="0" fontId="4" fillId="0" borderId="0" xfId="0" applyFont="1" applyAlignment="1">
      <alignment horizontal="center" vertical="center" wrapText="1"/>
    </xf>
    <xf numFmtId="0" fontId="5" fillId="0" borderId="0" xfId="0" applyFont="1" applyAlignment="1">
      <alignment vertical="center" wrapText="1"/>
    </xf>
    <xf numFmtId="0" fontId="4" fillId="7" borderId="0" xfId="0" applyFont="1" applyFill="1" applyAlignment="1">
      <alignment vertical="center" wrapText="1"/>
    </xf>
    <xf numFmtId="0" fontId="4" fillId="0" borderId="0" xfId="0" applyFont="1" applyFill="1" applyAlignment="1">
      <alignment vertical="center" wrapText="1"/>
    </xf>
    <xf numFmtId="0" fontId="1" fillId="0" borderId="0" xfId="0" applyFont="1" applyAlignment="1">
      <alignment vertical="top"/>
    </xf>
    <xf numFmtId="0" fontId="1" fillId="0" borderId="0" xfId="0" applyFont="1" applyAlignment="1">
      <alignment vertical="top" wrapText="1"/>
    </xf>
    <xf numFmtId="0" fontId="1" fillId="0" borderId="0" xfId="0" applyFont="1" applyAlignment="1">
      <alignment horizontal="center" vertical="top"/>
    </xf>
    <xf numFmtId="0" fontId="1" fillId="0" borderId="0" xfId="0" applyFont="1" applyAlignment="1">
      <alignment horizontal="center" vertical="top" wrapText="1"/>
    </xf>
    <xf numFmtId="0" fontId="7" fillId="0" borderId="0" xfId="0" applyFont="1" applyAlignment="1">
      <alignment vertical="top" wrapText="1"/>
    </xf>
    <xf numFmtId="0" fontId="4" fillId="0" borderId="0" xfId="0" applyFont="1" applyFill="1"/>
    <xf numFmtId="0" fontId="14" fillId="0" borderId="0" xfId="0" applyFont="1" applyAlignment="1"/>
    <xf numFmtId="0" fontId="14" fillId="0" borderId="1" xfId="0" applyFont="1" applyBorder="1" applyAlignment="1">
      <alignment horizontal="center" wrapText="1"/>
    </xf>
    <xf numFmtId="0" fontId="14" fillId="0" borderId="0" xfId="0" applyFont="1" applyFill="1" applyBorder="1" applyAlignment="1">
      <alignment horizontal="center"/>
    </xf>
    <xf numFmtId="0" fontId="15" fillId="0" borderId="0" xfId="0" applyFont="1" applyAlignment="1">
      <alignment vertical="top" wrapText="1"/>
    </xf>
    <xf numFmtId="0" fontId="11" fillId="9" borderId="0" xfId="0" applyFont="1" applyFill="1" applyBorder="1" applyAlignment="1">
      <alignment wrapText="1"/>
    </xf>
    <xf numFmtId="0" fontId="11" fillId="9" borderId="0" xfId="0" applyFont="1" applyFill="1" applyBorder="1" applyAlignment="1"/>
    <xf numFmtId="0" fontId="15" fillId="0" borderId="7" xfId="0" applyFont="1" applyBorder="1" applyAlignment="1">
      <alignment horizontal="center" wrapText="1"/>
    </xf>
    <xf numFmtId="0" fontId="14" fillId="0" borderId="8" xfId="0" applyFont="1" applyBorder="1" applyAlignment="1">
      <alignment horizontal="center" wrapText="1"/>
    </xf>
    <xf numFmtId="0" fontId="14" fillId="0" borderId="9" xfId="0" applyFont="1" applyBorder="1" applyAlignment="1">
      <alignment horizontal="center" wrapText="1"/>
    </xf>
    <xf numFmtId="0" fontId="13" fillId="11" borderId="6" xfId="0" applyFont="1" applyFill="1" applyBorder="1" applyAlignment="1">
      <alignment vertical="top" wrapText="1"/>
    </xf>
    <xf numFmtId="0" fontId="16" fillId="4" borderId="6" xfId="0" applyFont="1" applyFill="1" applyBorder="1" applyAlignment="1">
      <alignment vertical="top" wrapText="1"/>
    </xf>
    <xf numFmtId="0" fontId="16" fillId="4" borderId="6" xfId="0" applyFont="1" applyFill="1" applyBorder="1" applyAlignment="1">
      <alignment horizontal="center" vertical="top" wrapText="1"/>
    </xf>
    <xf numFmtId="0" fontId="13" fillId="13" borderId="6" xfId="0" applyFont="1" applyFill="1" applyBorder="1" applyAlignment="1">
      <alignment vertical="top" wrapText="1"/>
    </xf>
    <xf numFmtId="0" fontId="16" fillId="3" borderId="6" xfId="0" applyFont="1" applyFill="1" applyBorder="1" applyAlignment="1">
      <alignment vertical="top" wrapText="1"/>
    </xf>
    <xf numFmtId="0" fontId="16" fillId="3" borderId="6" xfId="0" applyFont="1" applyFill="1" applyBorder="1" applyAlignment="1">
      <alignment horizontal="center" vertical="top" wrapText="1"/>
    </xf>
    <xf numFmtId="0" fontId="13" fillId="15" borderId="6" xfId="0" applyFont="1" applyFill="1" applyBorder="1" applyAlignment="1">
      <alignment vertical="top" wrapText="1"/>
    </xf>
    <xf numFmtId="0" fontId="16" fillId="8" borderId="6" xfId="0" applyFont="1" applyFill="1" applyBorder="1" applyAlignment="1">
      <alignment vertical="top" wrapText="1"/>
    </xf>
    <xf numFmtId="0" fontId="16" fillId="8" borderId="6" xfId="0" applyFont="1" applyFill="1" applyBorder="1" applyAlignment="1">
      <alignment horizontal="center" vertical="top" wrapText="1"/>
    </xf>
    <xf numFmtId="0" fontId="20" fillId="15" borderId="6" xfId="0" applyFont="1" applyFill="1" applyBorder="1" applyAlignment="1">
      <alignment vertical="top" wrapText="1"/>
    </xf>
    <xf numFmtId="0" fontId="16" fillId="15" borderId="6" xfId="0" applyFont="1" applyFill="1" applyBorder="1" applyAlignment="1" applyProtection="1">
      <alignment vertical="top" wrapText="1"/>
    </xf>
    <xf numFmtId="0" fontId="17" fillId="15" borderId="6" xfId="0" applyFont="1" applyFill="1" applyBorder="1" applyAlignment="1" applyProtection="1">
      <alignment vertical="top" wrapText="1"/>
    </xf>
    <xf numFmtId="0" fontId="16" fillId="15" borderId="6" xfId="0" applyFont="1" applyFill="1" applyBorder="1" applyAlignment="1" applyProtection="1">
      <alignment horizontal="center" vertical="top" wrapText="1"/>
    </xf>
    <xf numFmtId="0" fontId="13" fillId="14" borderId="6" xfId="0" applyFont="1" applyFill="1" applyBorder="1" applyAlignment="1">
      <alignment vertical="top" wrapText="1"/>
    </xf>
    <xf numFmtId="0" fontId="16" fillId="2" borderId="6" xfId="0" applyFont="1" applyFill="1" applyBorder="1" applyAlignment="1">
      <alignment vertical="top" wrapText="1"/>
    </xf>
    <xf numFmtId="0" fontId="16" fillId="2" borderId="6" xfId="0" applyFont="1" applyFill="1" applyBorder="1" applyAlignment="1">
      <alignment horizontal="center" vertical="top" wrapText="1"/>
    </xf>
    <xf numFmtId="0" fontId="13" fillId="11" borderId="12" xfId="0" applyFont="1" applyFill="1" applyBorder="1" applyAlignment="1">
      <alignment vertical="top" wrapText="1"/>
    </xf>
    <xf numFmtId="0" fontId="16" fillId="4" borderId="12" xfId="0" applyFont="1" applyFill="1" applyBorder="1" applyAlignment="1">
      <alignment vertical="top" wrapText="1"/>
    </xf>
    <xf numFmtId="0" fontId="16" fillId="4" borderId="12" xfId="0" applyFont="1" applyFill="1" applyBorder="1" applyAlignment="1">
      <alignment horizontal="center" vertical="top" wrapText="1"/>
    </xf>
    <xf numFmtId="0" fontId="16" fillId="4" borderId="13" xfId="0" applyFont="1" applyFill="1" applyBorder="1" applyAlignment="1">
      <alignment horizontal="center" vertical="top"/>
    </xf>
    <xf numFmtId="0" fontId="16" fillId="4" borderId="14" xfId="0" applyFont="1" applyFill="1" applyBorder="1" applyAlignment="1">
      <alignment horizontal="center" vertical="top"/>
    </xf>
    <xf numFmtId="0" fontId="18" fillId="10" borderId="16" xfId="0" applyFont="1" applyFill="1" applyBorder="1" applyAlignment="1">
      <alignment vertical="top" wrapText="1"/>
    </xf>
    <xf numFmtId="0" fontId="13" fillId="13" borderId="12" xfId="0" applyFont="1" applyFill="1" applyBorder="1" applyAlignment="1">
      <alignment vertical="top" wrapText="1"/>
    </xf>
    <xf numFmtId="0" fontId="16" fillId="3" borderId="12" xfId="0" applyFont="1" applyFill="1" applyBorder="1" applyAlignment="1">
      <alignment vertical="top" wrapText="1"/>
    </xf>
    <xf numFmtId="0" fontId="16" fillId="3" borderId="12" xfId="0" applyFont="1" applyFill="1" applyBorder="1" applyAlignment="1">
      <alignment horizontal="center" vertical="top" wrapText="1"/>
    </xf>
    <xf numFmtId="0" fontId="16" fillId="3" borderId="13" xfId="0" applyFont="1" applyFill="1" applyBorder="1" applyAlignment="1">
      <alignment horizontal="center" vertical="top"/>
    </xf>
    <xf numFmtId="0" fontId="16" fillId="3" borderId="14" xfId="0" applyFont="1" applyFill="1" applyBorder="1" applyAlignment="1">
      <alignment horizontal="center" vertical="top"/>
    </xf>
    <xf numFmtId="0" fontId="18" fillId="6" borderId="16" xfId="0" applyFont="1" applyFill="1" applyBorder="1" applyAlignment="1">
      <alignment vertical="top" wrapText="1"/>
    </xf>
    <xf numFmtId="0" fontId="13" fillId="15" borderId="12" xfId="0" applyFont="1" applyFill="1" applyBorder="1" applyAlignment="1">
      <alignment vertical="top" wrapText="1"/>
    </xf>
    <xf numFmtId="0" fontId="16" fillId="8" borderId="12" xfId="0" applyFont="1" applyFill="1" applyBorder="1" applyAlignment="1">
      <alignment vertical="top" wrapText="1"/>
    </xf>
    <xf numFmtId="0" fontId="16" fillId="8" borderId="12" xfId="0" applyFont="1" applyFill="1" applyBorder="1" applyAlignment="1">
      <alignment horizontal="center" vertical="top" wrapText="1"/>
    </xf>
    <xf numFmtId="0" fontId="16" fillId="8" borderId="13" xfId="0" applyFont="1" applyFill="1" applyBorder="1" applyAlignment="1">
      <alignment horizontal="center" vertical="top"/>
    </xf>
    <xf numFmtId="0" fontId="16" fillId="8" borderId="14" xfId="0" applyFont="1" applyFill="1" applyBorder="1" applyAlignment="1">
      <alignment horizontal="center" vertical="top"/>
    </xf>
    <xf numFmtId="0" fontId="16" fillId="15" borderId="14" xfId="0" applyFont="1" applyFill="1" applyBorder="1" applyAlignment="1" applyProtection="1">
      <alignment horizontal="center" vertical="top"/>
    </xf>
    <xf numFmtId="0" fontId="18" fillId="12" borderId="16" xfId="0" applyFont="1" applyFill="1" applyBorder="1" applyAlignment="1">
      <alignment vertical="top" wrapText="1"/>
    </xf>
    <xf numFmtId="0" fontId="13" fillId="14" borderId="12" xfId="0" applyFont="1" applyFill="1" applyBorder="1" applyAlignment="1">
      <alignment vertical="top" wrapText="1"/>
    </xf>
    <xf numFmtId="0" fontId="16" fillId="2" borderId="12" xfId="0" applyFont="1" applyFill="1" applyBorder="1" applyAlignment="1">
      <alignment vertical="top" wrapText="1"/>
    </xf>
    <xf numFmtId="0" fontId="16" fillId="2" borderId="12" xfId="0" applyFont="1" applyFill="1" applyBorder="1" applyAlignment="1">
      <alignment horizontal="center" vertical="top" wrapText="1"/>
    </xf>
    <xf numFmtId="0" fontId="16" fillId="2" borderId="13" xfId="0" applyFont="1" applyFill="1" applyBorder="1" applyAlignment="1">
      <alignment horizontal="center" vertical="top"/>
    </xf>
    <xf numFmtId="0" fontId="16" fillId="2" borderId="14" xfId="0" applyFont="1" applyFill="1" applyBorder="1" applyAlignment="1">
      <alignment horizontal="center" vertical="top"/>
    </xf>
    <xf numFmtId="0" fontId="1" fillId="0" borderId="26" xfId="0" applyFont="1" applyFill="1" applyBorder="1" applyAlignment="1">
      <alignment vertical="top"/>
    </xf>
    <xf numFmtId="2" fontId="1" fillId="0" borderId="26" xfId="0" applyNumberFormat="1" applyFont="1" applyFill="1" applyBorder="1" applyAlignment="1">
      <alignment vertical="top"/>
    </xf>
    <xf numFmtId="164" fontId="8" fillId="0" borderId="27" xfId="0" applyNumberFormat="1" applyFont="1" applyFill="1" applyBorder="1" applyAlignment="1">
      <alignment vertical="top"/>
    </xf>
    <xf numFmtId="0" fontId="1" fillId="0" borderId="25" xfId="0" applyFont="1" applyBorder="1" applyAlignment="1">
      <alignment vertical="top"/>
    </xf>
    <xf numFmtId="0" fontId="1" fillId="0" borderId="26" xfId="0" applyFont="1" applyBorder="1" applyAlignment="1">
      <alignment vertical="top"/>
    </xf>
    <xf numFmtId="0" fontId="1" fillId="0" borderId="27" xfId="0" applyFont="1" applyBorder="1" applyAlignment="1">
      <alignment vertical="top"/>
    </xf>
    <xf numFmtId="2" fontId="1" fillId="0" borderId="27" xfId="0" applyNumberFormat="1" applyFont="1" applyBorder="1" applyAlignment="1">
      <alignment vertical="top"/>
    </xf>
    <xf numFmtId="2" fontId="1" fillId="16" borderId="25" xfId="0" applyNumberFormat="1" applyFont="1" applyFill="1" applyBorder="1" applyAlignment="1">
      <alignment vertical="top"/>
    </xf>
    <xf numFmtId="0" fontId="6" fillId="16" borderId="27" xfId="0" applyFont="1" applyFill="1" applyBorder="1" applyAlignment="1">
      <alignment vertical="top"/>
    </xf>
    <xf numFmtId="0" fontId="18" fillId="17" borderId="16" xfId="0" applyFont="1" applyFill="1" applyBorder="1" applyAlignment="1">
      <alignment vertical="top" wrapText="1"/>
    </xf>
    <xf numFmtId="0" fontId="19" fillId="18" borderId="11" xfId="0" applyFont="1" applyFill="1" applyBorder="1" applyAlignment="1">
      <alignment vertical="top" wrapText="1"/>
    </xf>
    <xf numFmtId="0" fontId="19" fillId="18" borderId="15" xfId="0" applyFont="1" applyFill="1" applyBorder="1" applyAlignment="1">
      <alignment vertical="top" wrapText="1"/>
    </xf>
    <xf numFmtId="0" fontId="11" fillId="18" borderId="0" xfId="0" applyFont="1" applyFill="1" applyBorder="1" applyAlignment="1">
      <alignment horizontal="center"/>
    </xf>
    <xf numFmtId="0" fontId="14" fillId="18" borderId="0" xfId="0" applyFont="1" applyFill="1" applyBorder="1" applyAlignment="1">
      <alignment horizontal="center" wrapText="1"/>
    </xf>
    <xf numFmtId="0" fontId="1" fillId="18" borderId="0" xfId="0" applyFont="1" applyFill="1" applyBorder="1" applyAlignment="1">
      <alignment vertical="top" wrapText="1"/>
    </xf>
    <xf numFmtId="2" fontId="2" fillId="18" borderId="0" xfId="0" applyNumberFormat="1" applyFont="1" applyFill="1" applyBorder="1" applyAlignment="1">
      <alignment horizontal="right" vertical="top" wrapText="1"/>
    </xf>
    <xf numFmtId="0" fontId="6" fillId="18" borderId="0" xfId="0" applyFont="1" applyFill="1" applyBorder="1" applyAlignment="1">
      <alignment vertical="top" wrapText="1"/>
    </xf>
    <xf numFmtId="1" fontId="19" fillId="18" borderId="23" xfId="0" applyNumberFormat="1" applyFont="1" applyFill="1" applyBorder="1" applyAlignment="1">
      <alignment vertical="top" wrapText="1"/>
    </xf>
    <xf numFmtId="0" fontId="19" fillId="18" borderId="24" xfId="0" applyNumberFormat="1" applyFont="1" applyFill="1" applyBorder="1" applyAlignment="1">
      <alignment horizontal="right" vertical="top" wrapText="1"/>
    </xf>
    <xf numFmtId="0" fontId="14" fillId="0" borderId="7" xfId="0" applyFont="1" applyFill="1" applyBorder="1" applyAlignment="1">
      <alignment horizontal="center" wrapText="1"/>
    </xf>
    <xf numFmtId="0" fontId="14" fillId="0" borderId="8" xfId="0" applyFont="1" applyFill="1" applyBorder="1" applyAlignment="1">
      <alignment horizontal="center" wrapText="1"/>
    </xf>
    <xf numFmtId="0" fontId="14" fillId="0" borderId="22" xfId="0" applyFont="1" applyFill="1" applyBorder="1" applyAlignment="1">
      <alignment horizontal="center" wrapText="1"/>
    </xf>
    <xf numFmtId="0" fontId="1" fillId="0" borderId="12" xfId="0" applyFont="1" applyFill="1" applyBorder="1" applyAlignment="1">
      <alignment horizontal="center" vertical="top" wrapText="1"/>
    </xf>
    <xf numFmtId="0" fontId="1" fillId="0" borderId="12" xfId="0" applyFont="1" applyFill="1" applyBorder="1" applyAlignment="1">
      <alignment horizontal="center" vertical="top"/>
    </xf>
    <xf numFmtId="0" fontId="1" fillId="0" borderId="6" xfId="0" applyFont="1" applyFill="1" applyBorder="1" applyAlignment="1">
      <alignment horizontal="center" vertical="top" wrapText="1"/>
    </xf>
    <xf numFmtId="0" fontId="1" fillId="0" borderId="6" xfId="0" applyFont="1" applyFill="1" applyBorder="1" applyAlignment="1">
      <alignment horizontal="center" vertical="top"/>
    </xf>
    <xf numFmtId="0" fontId="1" fillId="9" borderId="12" xfId="0" applyFont="1" applyFill="1" applyBorder="1" applyAlignment="1">
      <alignment horizontal="center" vertical="top" wrapText="1"/>
    </xf>
    <xf numFmtId="0" fontId="1" fillId="9" borderId="12" xfId="0" applyFont="1" applyFill="1" applyBorder="1" applyAlignment="1">
      <alignment horizontal="center" vertical="top"/>
    </xf>
    <xf numFmtId="0" fontId="1" fillId="9" borderId="6" xfId="0" applyFont="1" applyFill="1" applyBorder="1" applyAlignment="1">
      <alignment horizontal="center" vertical="top" wrapText="1"/>
    </xf>
    <xf numFmtId="0" fontId="1" fillId="9" borderId="6" xfId="0" applyFont="1" applyFill="1" applyBorder="1" applyAlignment="1">
      <alignment horizontal="center" vertical="top"/>
    </xf>
    <xf numFmtId="0" fontId="11" fillId="9" borderId="0" xfId="0" applyFont="1" applyFill="1" applyBorder="1" applyAlignment="1">
      <alignment horizontal="center" wrapText="1"/>
    </xf>
    <xf numFmtId="0" fontId="0" fillId="9" borderId="0" xfId="0" applyFill="1" applyAlignment="1">
      <alignment vertical="top"/>
    </xf>
    <xf numFmtId="49" fontId="10" fillId="9" borderId="0" xfId="0" applyNumberFormat="1" applyFont="1" applyFill="1" applyAlignment="1">
      <alignment vertical="top"/>
    </xf>
    <xf numFmtId="0" fontId="9" fillId="9" borderId="0" xfId="0" applyFont="1" applyFill="1" applyAlignment="1">
      <alignment horizontal="left" vertical="top" wrapText="1"/>
    </xf>
    <xf numFmtId="0" fontId="0" fillId="9" borderId="0" xfId="0" applyFill="1" applyAlignment="1">
      <alignment horizontal="left" vertical="top" wrapText="1"/>
    </xf>
    <xf numFmtId="0" fontId="11" fillId="7" borderId="0" xfId="0" applyFont="1" applyFill="1" applyBorder="1" applyAlignment="1" applyProtection="1">
      <alignment horizontal="center" wrapText="1"/>
      <protection locked="0"/>
    </xf>
    <xf numFmtId="0" fontId="16" fillId="7" borderId="12" xfId="0" applyFont="1" applyFill="1" applyBorder="1" applyAlignment="1" applyProtection="1">
      <alignment vertical="top" wrapText="1"/>
      <protection locked="0"/>
    </xf>
    <xf numFmtId="0" fontId="16" fillId="7" borderId="6" xfId="0" applyFont="1" applyFill="1" applyBorder="1" applyAlignment="1" applyProtection="1">
      <alignment vertical="top" wrapText="1"/>
      <protection locked="0"/>
    </xf>
    <xf numFmtId="0" fontId="17" fillId="4" borderId="12" xfId="0" applyFont="1" applyFill="1" applyBorder="1" applyAlignment="1" applyProtection="1">
      <alignment vertical="top" wrapText="1"/>
      <protection locked="0"/>
    </xf>
    <xf numFmtId="0" fontId="17" fillId="4" borderId="6" xfId="0" applyFont="1" applyFill="1" applyBorder="1" applyAlignment="1" applyProtection="1">
      <alignment vertical="top" wrapText="1"/>
      <protection locked="0"/>
    </xf>
    <xf numFmtId="0" fontId="17" fillId="3" borderId="12" xfId="0" applyFont="1" applyFill="1" applyBorder="1" applyAlignment="1" applyProtection="1">
      <alignment vertical="top" wrapText="1"/>
      <protection locked="0"/>
    </xf>
    <xf numFmtId="0" fontId="17" fillId="3" borderId="6" xfId="0" applyFont="1" applyFill="1" applyBorder="1" applyAlignment="1" applyProtection="1">
      <alignment vertical="top" wrapText="1"/>
      <protection locked="0"/>
    </xf>
    <xf numFmtId="0" fontId="17" fillId="8" borderId="12" xfId="0" applyFont="1" applyFill="1" applyBorder="1" applyAlignment="1" applyProtection="1">
      <alignment vertical="top" wrapText="1"/>
      <protection locked="0"/>
    </xf>
    <xf numFmtId="0" fontId="17" fillId="8" borderId="6" xfId="0" applyFont="1" applyFill="1" applyBorder="1" applyAlignment="1" applyProtection="1">
      <alignment vertical="top" wrapText="1"/>
      <protection locked="0"/>
    </xf>
    <xf numFmtId="0" fontId="17" fillId="2" borderId="12" xfId="0" applyFont="1" applyFill="1" applyBorder="1" applyAlignment="1" applyProtection="1">
      <alignment vertical="top" wrapText="1"/>
      <protection locked="0"/>
    </xf>
    <xf numFmtId="0" fontId="17" fillId="2" borderId="6" xfId="0" applyFont="1" applyFill="1" applyBorder="1" applyAlignment="1" applyProtection="1">
      <alignment vertical="top" wrapText="1"/>
      <protection locked="0"/>
    </xf>
    <xf numFmtId="0" fontId="1" fillId="7" borderId="11" xfId="0" applyFont="1" applyFill="1" applyBorder="1" applyAlignment="1" applyProtection="1">
      <alignment vertical="top" wrapText="1"/>
      <protection locked="0"/>
    </xf>
    <xf numFmtId="0" fontId="1" fillId="7" borderId="3" xfId="0" applyFont="1" applyFill="1" applyBorder="1" applyAlignment="1" applyProtection="1">
      <alignment vertical="top" wrapText="1"/>
      <protection locked="0"/>
    </xf>
    <xf numFmtId="0" fontId="7" fillId="7" borderId="23" xfId="0" applyFont="1" applyFill="1" applyBorder="1" applyAlignment="1" applyProtection="1">
      <alignment vertical="top" wrapText="1"/>
      <protection locked="0"/>
    </xf>
    <xf numFmtId="0" fontId="7" fillId="7" borderId="10" xfId="0" applyFont="1" applyFill="1" applyBorder="1" applyAlignment="1" applyProtection="1">
      <alignment vertical="top" wrapText="1"/>
      <protection locked="0"/>
    </xf>
    <xf numFmtId="0" fontId="1" fillId="15" borderId="3" xfId="0" applyFont="1" applyFill="1" applyBorder="1" applyAlignment="1" applyProtection="1">
      <alignment vertical="top" wrapText="1"/>
    </xf>
    <xf numFmtId="0" fontId="1" fillId="15" borderId="6" xfId="0" applyFont="1" applyFill="1" applyBorder="1" applyAlignment="1" applyProtection="1">
      <alignment horizontal="center" vertical="top" wrapText="1"/>
    </xf>
    <xf numFmtId="0" fontId="1" fillId="15" borderId="6" xfId="0" applyFont="1" applyFill="1" applyBorder="1" applyAlignment="1" applyProtection="1">
      <alignment horizontal="center" vertical="top"/>
    </xf>
    <xf numFmtId="0" fontId="7" fillId="15" borderId="10" xfId="0" applyFont="1" applyFill="1" applyBorder="1" applyAlignment="1" applyProtection="1">
      <alignment vertical="top" wrapText="1"/>
    </xf>
    <xf numFmtId="0" fontId="11" fillId="9" borderId="0" xfId="0" applyFont="1" applyFill="1" applyAlignment="1">
      <alignment vertical="top" wrapText="1"/>
    </xf>
    <xf numFmtId="0" fontId="0" fillId="0" borderId="0" xfId="0" applyAlignment="1">
      <alignment vertical="top"/>
    </xf>
    <xf numFmtId="0" fontId="25" fillId="9" borderId="4" xfId="0" applyFont="1" applyFill="1" applyBorder="1" applyAlignment="1">
      <alignment horizontal="center" wrapText="1"/>
    </xf>
    <xf numFmtId="0" fontId="12" fillId="9" borderId="0" xfId="0" applyFont="1" applyFill="1" applyAlignment="1">
      <alignment horizontal="center" vertical="top" wrapText="1"/>
    </xf>
    <xf numFmtId="0" fontId="19" fillId="10" borderId="11" xfId="0" applyFont="1" applyFill="1" applyBorder="1" applyAlignment="1">
      <alignment horizontal="center" vertical="top" wrapText="1"/>
    </xf>
    <xf numFmtId="0" fontId="19" fillId="10" borderId="3" xfId="0" applyFont="1" applyFill="1" applyBorder="1" applyAlignment="1">
      <alignment horizontal="center" vertical="top" wrapText="1"/>
    </xf>
    <xf numFmtId="0" fontId="19" fillId="10" borderId="15" xfId="0" applyFont="1" applyFill="1" applyBorder="1" applyAlignment="1">
      <alignment horizontal="center" vertical="top" wrapText="1"/>
    </xf>
    <xf numFmtId="0" fontId="19" fillId="6" borderId="11" xfId="0" applyFont="1" applyFill="1" applyBorder="1" applyAlignment="1">
      <alignment horizontal="center" vertical="top" wrapText="1"/>
    </xf>
    <xf numFmtId="0" fontId="19" fillId="6" borderId="3" xfId="0" applyFont="1" applyFill="1" applyBorder="1" applyAlignment="1">
      <alignment horizontal="center" vertical="top" wrapText="1"/>
    </xf>
    <xf numFmtId="0" fontId="19" fillId="6" borderId="15" xfId="0" applyFont="1" applyFill="1" applyBorder="1" applyAlignment="1">
      <alignment horizontal="center" vertical="top" wrapText="1"/>
    </xf>
    <xf numFmtId="0" fontId="19" fillId="12" borderId="11" xfId="0" applyFont="1" applyFill="1" applyBorder="1" applyAlignment="1">
      <alignment horizontal="center" vertical="top" wrapText="1"/>
    </xf>
    <xf numFmtId="0" fontId="19" fillId="12" borderId="3" xfId="0" applyFont="1" applyFill="1" applyBorder="1" applyAlignment="1">
      <alignment horizontal="center" vertical="top" wrapText="1"/>
    </xf>
    <xf numFmtId="0" fontId="19" fillId="12" borderId="15" xfId="0" applyFont="1" applyFill="1" applyBorder="1" applyAlignment="1">
      <alignment horizontal="center" vertical="top" wrapText="1"/>
    </xf>
    <xf numFmtId="0" fontId="19" fillId="17" borderId="11" xfId="0" applyFont="1" applyFill="1" applyBorder="1" applyAlignment="1">
      <alignment horizontal="center" vertical="top" wrapText="1"/>
    </xf>
    <xf numFmtId="0" fontId="19" fillId="17" borderId="3" xfId="0" applyFont="1" applyFill="1" applyBorder="1" applyAlignment="1">
      <alignment horizontal="center" vertical="top" wrapText="1"/>
    </xf>
    <xf numFmtId="0" fontId="19" fillId="17" borderId="15" xfId="0" applyFont="1" applyFill="1" applyBorder="1" applyAlignment="1">
      <alignment horizontal="center" vertical="top" wrapText="1"/>
    </xf>
    <xf numFmtId="2" fontId="18" fillId="10" borderId="16" xfId="0" applyNumberFormat="1" applyFont="1" applyFill="1" applyBorder="1" applyAlignment="1">
      <alignment horizontal="right" vertical="top"/>
    </xf>
    <xf numFmtId="2" fontId="18" fillId="10" borderId="17" xfId="0" applyNumberFormat="1" applyFont="1" applyFill="1" applyBorder="1" applyAlignment="1">
      <alignment horizontal="right" vertical="top"/>
    </xf>
    <xf numFmtId="2" fontId="18" fillId="6" borderId="16" xfId="0" applyNumberFormat="1" applyFont="1" applyFill="1" applyBorder="1" applyAlignment="1">
      <alignment horizontal="right" vertical="top" wrapText="1"/>
    </xf>
    <xf numFmtId="2" fontId="18" fillId="6" borderId="17" xfId="0" applyNumberFormat="1" applyFont="1" applyFill="1" applyBorder="1" applyAlignment="1">
      <alignment horizontal="right" vertical="top" wrapText="1"/>
    </xf>
    <xf numFmtId="2" fontId="18" fillId="12" borderId="16" xfId="0" applyNumberFormat="1" applyFont="1" applyFill="1" applyBorder="1" applyAlignment="1">
      <alignment horizontal="right" vertical="top" wrapText="1"/>
    </xf>
    <xf numFmtId="2" fontId="18" fillId="12" borderId="17" xfId="0" applyNumberFormat="1" applyFont="1" applyFill="1" applyBorder="1" applyAlignment="1">
      <alignment horizontal="right" vertical="top" wrapText="1"/>
    </xf>
    <xf numFmtId="2" fontId="18" fillId="17" borderId="16" xfId="0" applyNumberFormat="1" applyFont="1" applyFill="1" applyBorder="1" applyAlignment="1">
      <alignment horizontal="right" vertical="top" wrapText="1"/>
    </xf>
    <xf numFmtId="2" fontId="18" fillId="17" borderId="17" xfId="0" applyNumberFormat="1" applyFont="1" applyFill="1" applyBorder="1" applyAlignment="1">
      <alignment horizontal="right" vertical="top" wrapText="1"/>
    </xf>
    <xf numFmtId="0" fontId="19" fillId="18" borderId="28" xfId="0" applyFont="1" applyFill="1" applyBorder="1" applyAlignment="1">
      <alignment horizontal="right" vertical="top"/>
    </xf>
    <xf numFmtId="0" fontId="19" fillId="18" borderId="29" xfId="0" applyFont="1" applyFill="1" applyBorder="1" applyAlignment="1">
      <alignment horizontal="right" vertical="top"/>
    </xf>
    <xf numFmtId="0" fontId="19" fillId="18" borderId="30" xfId="0" applyFont="1" applyFill="1" applyBorder="1" applyAlignment="1">
      <alignment horizontal="right" vertical="top"/>
    </xf>
    <xf numFmtId="0" fontId="19" fillId="18" borderId="31" xfId="0" applyFont="1" applyFill="1" applyBorder="1" applyAlignment="1">
      <alignment horizontal="right" vertical="top"/>
    </xf>
    <xf numFmtId="0" fontId="19" fillId="18" borderId="32" xfId="0" applyFont="1" applyFill="1" applyBorder="1" applyAlignment="1">
      <alignment horizontal="right" vertical="top"/>
    </xf>
    <xf numFmtId="0" fontId="19" fillId="18" borderId="33" xfId="0" applyFont="1" applyFill="1" applyBorder="1" applyAlignment="1">
      <alignment horizontal="right" vertical="top"/>
    </xf>
    <xf numFmtId="0" fontId="11" fillId="9" borderId="2" xfId="0" applyFont="1" applyFill="1" applyBorder="1" applyAlignment="1">
      <alignment horizontal="center" wrapText="1"/>
    </xf>
    <xf numFmtId="1" fontId="19" fillId="18" borderId="12" xfId="0" applyNumberFormat="1" applyFont="1" applyFill="1" applyBorder="1" applyAlignment="1">
      <alignment horizontal="right" vertical="top" wrapText="1"/>
    </xf>
    <xf numFmtId="1" fontId="19" fillId="18" borderId="13" xfId="0" applyNumberFormat="1" applyFont="1" applyFill="1" applyBorder="1" applyAlignment="1">
      <alignment horizontal="right" vertical="top" wrapText="1"/>
    </xf>
    <xf numFmtId="0" fontId="19" fillId="18" borderId="16" xfId="0" applyFont="1" applyFill="1" applyBorder="1" applyAlignment="1">
      <alignment horizontal="right" vertical="top" wrapText="1"/>
    </xf>
    <xf numFmtId="0" fontId="19" fillId="18" borderId="17" xfId="0" applyFont="1" applyFill="1" applyBorder="1" applyAlignment="1">
      <alignment horizontal="right" vertical="top" wrapText="1"/>
    </xf>
    <xf numFmtId="0" fontId="19" fillId="18" borderId="18" xfId="0" applyFont="1" applyFill="1" applyBorder="1" applyAlignment="1">
      <alignment horizontal="right" vertical="top" wrapText="1"/>
    </xf>
    <xf numFmtId="0" fontId="19" fillId="18" borderId="5" xfId="0" applyFont="1" applyFill="1" applyBorder="1" applyAlignment="1">
      <alignment horizontal="right" vertical="top" wrapText="1"/>
    </xf>
    <xf numFmtId="0" fontId="19" fillId="18" borderId="19" xfId="0" applyFont="1" applyFill="1" applyBorder="1" applyAlignment="1">
      <alignment horizontal="right" vertical="top" wrapText="1"/>
    </xf>
    <xf numFmtId="0" fontId="19" fillId="18" borderId="20" xfId="0" applyFont="1" applyFill="1" applyBorder="1" applyAlignment="1">
      <alignment horizontal="right" vertical="top" wrapText="1"/>
    </xf>
    <xf numFmtId="0" fontId="19" fillId="18" borderId="2" xfId="0" applyFont="1" applyFill="1" applyBorder="1" applyAlignment="1">
      <alignment horizontal="right" vertical="top" wrapText="1"/>
    </xf>
    <xf numFmtId="0" fontId="19" fillId="18" borderId="21" xfId="0" applyFont="1" applyFill="1" applyBorder="1" applyAlignment="1">
      <alignment horizontal="right" vertical="top" wrapText="1"/>
    </xf>
    <xf numFmtId="2" fontId="18" fillId="10" borderId="15" xfId="0" applyNumberFormat="1" applyFont="1" applyFill="1" applyBorder="1" applyAlignment="1">
      <alignment horizontal="right" vertical="top" wrapText="1"/>
    </xf>
    <xf numFmtId="2" fontId="18" fillId="10" borderId="16" xfId="0" applyNumberFormat="1" applyFont="1" applyFill="1" applyBorder="1" applyAlignment="1">
      <alignment horizontal="right" vertical="top" wrapText="1"/>
    </xf>
    <xf numFmtId="2" fontId="18" fillId="10" borderId="24" xfId="0" applyNumberFormat="1" applyFont="1" applyFill="1" applyBorder="1" applyAlignment="1">
      <alignment horizontal="right" vertical="top" wrapText="1"/>
    </xf>
    <xf numFmtId="2" fontId="18" fillId="6" borderId="15" xfId="0" applyNumberFormat="1" applyFont="1" applyFill="1" applyBorder="1" applyAlignment="1">
      <alignment horizontal="right" vertical="top" wrapText="1"/>
    </xf>
    <xf numFmtId="2" fontId="18" fillId="6" borderId="24" xfId="0" applyNumberFormat="1" applyFont="1" applyFill="1" applyBorder="1" applyAlignment="1">
      <alignment horizontal="right" vertical="top" wrapText="1"/>
    </xf>
    <xf numFmtId="2" fontId="18" fillId="12" borderId="15" xfId="0" applyNumberFormat="1" applyFont="1" applyFill="1" applyBorder="1" applyAlignment="1">
      <alignment horizontal="right" vertical="top" wrapText="1"/>
    </xf>
    <xf numFmtId="2" fontId="18" fillId="12" borderId="24" xfId="0" applyNumberFormat="1" applyFont="1" applyFill="1" applyBorder="1" applyAlignment="1">
      <alignment horizontal="right" vertical="top" wrapText="1"/>
    </xf>
    <xf numFmtId="2" fontId="18" fillId="17" borderId="15" xfId="0" applyNumberFormat="1" applyFont="1" applyFill="1" applyBorder="1" applyAlignment="1">
      <alignment horizontal="right" vertical="top" wrapText="1"/>
    </xf>
    <xf numFmtId="2" fontId="18" fillId="17" borderId="24" xfId="0" applyNumberFormat="1" applyFont="1" applyFill="1" applyBorder="1" applyAlignment="1">
      <alignment horizontal="right" vertical="top" wrapText="1"/>
    </xf>
  </cellXfs>
  <cellStyles count="1">
    <cellStyle name="Normal" xfId="0" builtinId="0"/>
  </cellStyles>
  <dxfs count="62">
    <dxf>
      <font>
        <color theme="0"/>
      </font>
      <fill>
        <patternFill>
          <bgColor theme="0"/>
        </patternFill>
      </fill>
    </dxf>
    <dxf>
      <fill>
        <patternFill>
          <bgColor theme="0"/>
        </patternFill>
      </fill>
    </dxf>
    <dxf>
      <fill>
        <patternFill>
          <bgColor theme="6"/>
        </patternFill>
      </fill>
    </dxf>
    <dxf>
      <fill>
        <patternFill>
          <bgColor theme="2" tint="0.79998168889431442"/>
        </patternFill>
      </fill>
    </dxf>
    <dxf>
      <fill>
        <patternFill>
          <bgColor rgb="FFCCE2F0"/>
        </patternFill>
      </fill>
    </dxf>
    <dxf>
      <fill>
        <patternFill>
          <bgColor rgb="FFD6E2D7"/>
        </patternFill>
      </fill>
    </dxf>
    <dxf>
      <fill>
        <patternFill>
          <bgColor rgb="FFCCD5F0"/>
        </patternFill>
      </fill>
    </dxf>
    <dxf>
      <fill>
        <patternFill>
          <bgColor theme="2" tint="0.79998168889431442"/>
        </patternFill>
      </fill>
    </dxf>
    <dxf>
      <fill>
        <patternFill>
          <bgColor rgb="FFCCE2F0"/>
        </patternFill>
      </fill>
    </dxf>
    <dxf>
      <fill>
        <patternFill>
          <bgColor rgb="FFD6E2D7"/>
        </patternFill>
      </fill>
    </dxf>
    <dxf>
      <fill>
        <patternFill>
          <bgColor theme="0"/>
        </patternFill>
      </fill>
    </dxf>
    <dxf>
      <fill>
        <patternFill>
          <bgColor rgb="FFCCD5F0"/>
        </patternFill>
      </fill>
    </dxf>
    <dxf>
      <fill>
        <patternFill>
          <bgColor theme="2" tint="0.79998168889431442"/>
        </patternFill>
      </fill>
    </dxf>
    <dxf>
      <fill>
        <patternFill>
          <bgColor rgb="FFCCE2F0"/>
        </patternFill>
      </fill>
    </dxf>
    <dxf>
      <fill>
        <patternFill>
          <bgColor rgb="FFD6E2D7"/>
        </patternFill>
      </fill>
    </dxf>
    <dxf>
      <fill>
        <patternFill>
          <bgColor rgb="FFCCD5F0"/>
        </patternFill>
      </fill>
    </dxf>
    <dxf>
      <font>
        <strike val="0"/>
        <color theme="0"/>
      </font>
    </dxf>
    <dxf>
      <font>
        <color theme="0"/>
      </font>
      <fill>
        <patternFill>
          <bgColor theme="0"/>
        </patternFill>
      </fill>
    </dxf>
    <dxf>
      <font>
        <color theme="0"/>
      </font>
      <fill>
        <patternFill>
          <bgColor theme="0"/>
        </patternFill>
      </fill>
    </dxf>
    <dxf>
      <font>
        <strike val="0"/>
        <color theme="0"/>
      </font>
      <fill>
        <patternFill>
          <bgColor theme="0"/>
        </patternFill>
      </fill>
    </dxf>
    <dxf>
      <fill>
        <patternFill>
          <bgColor rgb="FFCCD5F0"/>
        </patternFill>
      </fill>
    </dxf>
    <dxf>
      <font>
        <color theme="9"/>
      </font>
      <fill>
        <patternFill>
          <bgColor theme="9"/>
        </patternFill>
      </fill>
    </dxf>
    <dxf>
      <font>
        <color rgb="FFFF0000"/>
      </font>
      <fill>
        <patternFill>
          <bgColor rgb="FFFF0000"/>
        </patternFill>
      </fill>
    </dxf>
    <dxf>
      <font>
        <color theme="9"/>
      </font>
      <fill>
        <patternFill>
          <bgColor theme="9"/>
        </patternFill>
      </fill>
    </dxf>
    <dxf>
      <font>
        <color rgb="FFFF0000"/>
      </font>
      <fill>
        <patternFill>
          <bgColor rgb="FFFF0000"/>
        </patternFill>
      </fill>
    </dxf>
    <dxf>
      <font>
        <color theme="9"/>
      </font>
      <fill>
        <patternFill>
          <bgColor theme="9"/>
        </patternFill>
      </fill>
    </dxf>
    <dxf>
      <font>
        <color rgb="FFFF0000"/>
      </font>
      <fill>
        <patternFill>
          <bgColor rgb="FFFF0000"/>
        </patternFill>
      </fill>
    </dxf>
    <dxf>
      <fill>
        <patternFill>
          <bgColor theme="6"/>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strike val="0"/>
        <color theme="0"/>
      </font>
    </dxf>
    <dxf>
      <font>
        <strike val="0"/>
        <color theme="0"/>
      </font>
    </dxf>
    <dxf>
      <font>
        <strike val="0"/>
        <color theme="0"/>
      </font>
    </dxf>
    <dxf>
      <fill>
        <patternFill>
          <bgColor theme="2" tint="0.79998168889431442"/>
        </patternFill>
      </fill>
    </dxf>
    <dxf>
      <fill>
        <patternFill>
          <bgColor rgb="FFCCE2F0"/>
        </patternFill>
      </fill>
    </dxf>
    <dxf>
      <fill>
        <patternFill>
          <fgColor auto="1"/>
          <bgColor rgb="FFD6E2D7"/>
        </patternFill>
      </fill>
    </dxf>
    <dxf>
      <font>
        <strike val="0"/>
      </font>
      <fill>
        <patternFill>
          <bgColor rgb="FFCCD5F0"/>
        </patternFill>
      </fill>
    </dxf>
    <dxf>
      <font>
        <color theme="9"/>
      </font>
      <fill>
        <patternFill>
          <bgColor theme="9"/>
        </patternFill>
      </fill>
    </dxf>
    <dxf>
      <font>
        <color rgb="FFFF0000"/>
      </font>
      <fill>
        <patternFill>
          <bgColor rgb="FFFF0000"/>
        </patternFill>
      </fill>
    </dxf>
    <dxf>
      <font>
        <color rgb="FFFF0000"/>
      </font>
      <fill>
        <patternFill>
          <bgColor rgb="FFFF0000"/>
        </patternFill>
      </fill>
    </dxf>
    <dxf>
      <font>
        <color rgb="FF9C0006"/>
      </font>
      <fill>
        <patternFill>
          <bgColor rgb="FFFFC7CE"/>
        </patternFill>
      </fill>
    </dxf>
    <dxf>
      <font>
        <color rgb="FFFF0000"/>
      </font>
      <fill>
        <patternFill>
          <bgColor rgb="FFFF0000"/>
        </patternFill>
      </fill>
    </dxf>
    <dxf>
      <font>
        <color theme="9"/>
      </font>
      <fill>
        <patternFill>
          <bgColor theme="9"/>
        </patternFill>
      </fill>
    </dxf>
    <dxf>
      <font>
        <color rgb="FF9C0006"/>
      </font>
      <fill>
        <patternFill>
          <bgColor rgb="FFFFC7CE"/>
        </patternFill>
      </fill>
    </dxf>
    <dxf>
      <font>
        <color rgb="FFFF0000"/>
      </font>
      <fill>
        <patternFill>
          <bgColor rgb="FFFF0000"/>
        </patternFill>
      </fill>
    </dxf>
    <dxf>
      <font>
        <color theme="9"/>
      </font>
      <fill>
        <patternFill>
          <bgColor theme="9"/>
        </patternFill>
      </fill>
    </dxf>
    <dxf>
      <font>
        <color rgb="FF9C0006"/>
      </font>
      <fill>
        <patternFill>
          <bgColor rgb="FFFFC7CE"/>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theme="9"/>
      </font>
      <fill>
        <patternFill>
          <bgColor theme="9"/>
        </patternFill>
      </fill>
    </dxf>
    <dxf>
      <font>
        <color theme="9"/>
      </font>
      <fill>
        <patternFill>
          <bgColor theme="9"/>
        </patternFill>
      </fill>
    </dxf>
    <dxf>
      <font>
        <color rgb="FFFF0000"/>
      </font>
      <fill>
        <patternFill>
          <bgColor rgb="FFFF0000"/>
        </patternFill>
      </fill>
    </dxf>
    <dxf>
      <font>
        <color rgb="FFFF0000"/>
      </font>
      <fill>
        <patternFill>
          <bgColor rgb="FFFF0000"/>
        </patternFill>
      </fill>
    </dxf>
    <dxf>
      <font>
        <color theme="9"/>
      </font>
      <fill>
        <patternFill>
          <bgColor theme="9"/>
        </patternFill>
      </fill>
    </dxf>
    <dxf>
      <font>
        <strike/>
        <color rgb="FFFF0000"/>
      </font>
      <fill>
        <patternFill>
          <bgColor rgb="FFFF0000"/>
        </patternFill>
      </fill>
    </dxf>
    <dxf>
      <font>
        <color rgb="FFFF0000"/>
      </font>
      <fill>
        <patternFill>
          <bgColor rgb="FFFF0000"/>
        </patternFill>
      </fill>
    </dxf>
  </dxfs>
  <tableStyles count="0" defaultTableStyle="TableStyleMedium2" defaultPivotStyle="PivotStyleLight16"/>
  <colors>
    <mruColors>
      <color rgb="FF000000"/>
      <color rgb="FFCCE2F0"/>
      <color rgb="FFD6E2D7"/>
      <color rgb="FFCCD5F0"/>
      <color rgb="FF00FF00"/>
      <color rgb="FF49EC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2</xdr:col>
      <xdr:colOff>2701990</xdr:colOff>
      <xdr:row>2</xdr:row>
      <xdr:rowOff>38879</xdr:rowOff>
    </xdr:from>
    <xdr:to>
      <xdr:col>2</xdr:col>
      <xdr:colOff>5365102</xdr:colOff>
      <xdr:row>2</xdr:row>
      <xdr:rowOff>488712</xdr:rowOff>
    </xdr:to>
    <xdr:pic>
      <xdr:nvPicPr>
        <xdr:cNvPr id="3" name="Picture 2">
          <a:extLst>
            <a:ext uri="{FF2B5EF4-FFF2-40B4-BE49-F238E27FC236}">
              <a16:creationId xmlns:a16="http://schemas.microsoft.com/office/drawing/2014/main" id="{BB53FB3B-AFD7-43EB-924A-7F165F761BBD}"/>
            </a:ext>
          </a:extLst>
        </xdr:cNvPr>
        <xdr:cNvPicPr>
          <a:picLocks noChangeAspect="1"/>
        </xdr:cNvPicPr>
      </xdr:nvPicPr>
      <xdr:blipFill>
        <a:blip xmlns:r="http://schemas.openxmlformats.org/officeDocument/2006/relationships" r:embed="rId1"/>
        <a:stretch>
          <a:fillRect/>
        </a:stretch>
      </xdr:blipFill>
      <xdr:spPr>
        <a:xfrm>
          <a:off x="2863980" y="1522706"/>
          <a:ext cx="2663112" cy="443483"/>
        </a:xfrm>
        <a:prstGeom prst="rect">
          <a:avLst/>
        </a:prstGeom>
      </xdr:spPr>
    </xdr:pic>
    <xdr:clientData/>
  </xdr:twoCellAnchor>
  <xdr:twoCellAnchor editAs="oneCell">
    <xdr:from>
      <xdr:col>2</xdr:col>
      <xdr:colOff>34213</xdr:colOff>
      <xdr:row>5</xdr:row>
      <xdr:rowOff>390944</xdr:rowOff>
    </xdr:from>
    <xdr:to>
      <xdr:col>2</xdr:col>
      <xdr:colOff>7054913</xdr:colOff>
      <xdr:row>5</xdr:row>
      <xdr:rowOff>1697698</xdr:rowOff>
    </xdr:to>
    <xdr:grpSp>
      <xdr:nvGrpSpPr>
        <xdr:cNvPr id="13" name="Group 12">
          <a:extLst>
            <a:ext uri="{FF2B5EF4-FFF2-40B4-BE49-F238E27FC236}">
              <a16:creationId xmlns:a16="http://schemas.microsoft.com/office/drawing/2014/main" id="{DF65EA8F-EE00-48B1-ADE6-BF42ADA35C23}"/>
            </a:ext>
          </a:extLst>
        </xdr:cNvPr>
        <xdr:cNvGrpSpPr>
          <a:grpSpLocks noChangeAspect="1"/>
        </xdr:cNvGrpSpPr>
      </xdr:nvGrpSpPr>
      <xdr:grpSpPr>
        <a:xfrm>
          <a:off x="1586435" y="4151555"/>
          <a:ext cx="7020700" cy="1306754"/>
          <a:chOff x="173182" y="5010350"/>
          <a:chExt cx="8295785" cy="1545695"/>
        </a:xfrm>
      </xdr:grpSpPr>
      <xdr:pic>
        <xdr:nvPicPr>
          <xdr:cNvPr id="12" name="Picture 11">
            <a:extLst>
              <a:ext uri="{FF2B5EF4-FFF2-40B4-BE49-F238E27FC236}">
                <a16:creationId xmlns:a16="http://schemas.microsoft.com/office/drawing/2014/main" id="{ED5DFDB6-58CD-4932-A27E-D0C10C06CEC6}"/>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73182" y="5010350"/>
            <a:ext cx="8295785" cy="1545695"/>
          </a:xfrm>
          <a:prstGeom prst="rect">
            <a:avLst/>
          </a:prstGeom>
          <a:effectLst>
            <a:outerShdw blurRad="50800" dist="38100" dir="2700000" algn="tl" rotWithShape="0">
              <a:prstClr val="black">
                <a:alpha val="40000"/>
              </a:prstClr>
            </a:outerShdw>
          </a:effectLst>
        </xdr:spPr>
      </xdr:pic>
      <xdr:sp macro="" textlink="">
        <xdr:nvSpPr>
          <xdr:cNvPr id="33" name="Arrow: Down 32">
            <a:extLst>
              <a:ext uri="{FF2B5EF4-FFF2-40B4-BE49-F238E27FC236}">
                <a16:creationId xmlns:a16="http://schemas.microsoft.com/office/drawing/2014/main" id="{EA9FC5F1-895A-4043-9E1F-77BA1832B017}"/>
              </a:ext>
            </a:extLst>
          </xdr:cNvPr>
          <xdr:cNvSpPr/>
        </xdr:nvSpPr>
        <xdr:spPr>
          <a:xfrm rot="5400000">
            <a:off x="4802702" y="5028164"/>
            <a:ext cx="261482" cy="477604"/>
          </a:xfrm>
          <a:prstGeom prst="downArrow">
            <a:avLst>
              <a:gd name="adj1" fmla="val 64135"/>
              <a:gd name="adj2" fmla="val 55366"/>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en-US" sz="1100"/>
          </a:p>
        </xdr:txBody>
      </xdr:sp>
      <xdr:sp macro="" textlink="">
        <xdr:nvSpPr>
          <xdr:cNvPr id="34" name="Arrow: Down 33">
            <a:extLst>
              <a:ext uri="{FF2B5EF4-FFF2-40B4-BE49-F238E27FC236}">
                <a16:creationId xmlns:a16="http://schemas.microsoft.com/office/drawing/2014/main" id="{732B9C1C-9C57-42BB-A008-E7CC4DFD3060}"/>
              </a:ext>
            </a:extLst>
          </xdr:cNvPr>
          <xdr:cNvSpPr/>
        </xdr:nvSpPr>
        <xdr:spPr>
          <a:xfrm rot="5400000">
            <a:off x="5452059" y="5670618"/>
            <a:ext cx="261482" cy="477604"/>
          </a:xfrm>
          <a:prstGeom prst="downArrow">
            <a:avLst>
              <a:gd name="adj1" fmla="val 64135"/>
              <a:gd name="adj2" fmla="val 55366"/>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2</xdr:col>
      <xdr:colOff>809477</xdr:colOff>
      <xdr:row>1</xdr:row>
      <xdr:rowOff>59722</xdr:rowOff>
    </xdr:from>
    <xdr:to>
      <xdr:col>2</xdr:col>
      <xdr:colOff>6934869</xdr:colOff>
      <xdr:row>1</xdr:row>
      <xdr:rowOff>734765</xdr:rowOff>
    </xdr:to>
    <xdr:grpSp>
      <xdr:nvGrpSpPr>
        <xdr:cNvPr id="38" name="Group 37">
          <a:extLst>
            <a:ext uri="{FF2B5EF4-FFF2-40B4-BE49-F238E27FC236}">
              <a16:creationId xmlns:a16="http://schemas.microsoft.com/office/drawing/2014/main" id="{91AE3BFE-08E8-4C28-9371-84F850A47B60}"/>
            </a:ext>
          </a:extLst>
        </xdr:cNvPr>
        <xdr:cNvGrpSpPr>
          <a:grpSpLocks noChangeAspect="1"/>
        </xdr:cNvGrpSpPr>
      </xdr:nvGrpSpPr>
      <xdr:grpSpPr>
        <a:xfrm>
          <a:off x="2361699" y="476000"/>
          <a:ext cx="6125392" cy="675043"/>
          <a:chOff x="124345" y="460298"/>
          <a:chExt cx="8440854" cy="921882"/>
        </a:xfrm>
      </xdr:grpSpPr>
      <xdr:pic>
        <xdr:nvPicPr>
          <xdr:cNvPr id="35" name="Picture 34">
            <a:extLst>
              <a:ext uri="{FF2B5EF4-FFF2-40B4-BE49-F238E27FC236}">
                <a16:creationId xmlns:a16="http://schemas.microsoft.com/office/drawing/2014/main" id="{11A03891-0AB0-41C0-88E6-087C99ECE67F}"/>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24345" y="492069"/>
            <a:ext cx="8440854" cy="852173"/>
          </a:xfrm>
          <a:prstGeom prst="rect">
            <a:avLst/>
          </a:prstGeom>
          <a:effectLst>
            <a:outerShdw blurRad="50800" dist="38100" dir="2700000" algn="tl" rotWithShape="0">
              <a:prstClr val="black">
                <a:alpha val="40000"/>
              </a:prstClr>
            </a:outerShdw>
          </a:effectLst>
        </xdr:spPr>
      </xdr:pic>
      <xdr:sp macro="" textlink="">
        <xdr:nvSpPr>
          <xdr:cNvPr id="36" name="Arrow: Down 35">
            <a:extLst>
              <a:ext uri="{FF2B5EF4-FFF2-40B4-BE49-F238E27FC236}">
                <a16:creationId xmlns:a16="http://schemas.microsoft.com/office/drawing/2014/main" id="{0F157142-BD20-4411-92E3-C122D334A87C}"/>
              </a:ext>
            </a:extLst>
          </xdr:cNvPr>
          <xdr:cNvSpPr/>
        </xdr:nvSpPr>
        <xdr:spPr>
          <a:xfrm rot="5400000">
            <a:off x="2547664" y="352237"/>
            <a:ext cx="261482" cy="477604"/>
          </a:xfrm>
          <a:prstGeom prst="downArrow">
            <a:avLst>
              <a:gd name="adj1" fmla="val 64135"/>
              <a:gd name="adj2" fmla="val 55366"/>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en-US" sz="1100"/>
          </a:p>
        </xdr:txBody>
      </xdr:sp>
      <xdr:sp macro="" textlink="">
        <xdr:nvSpPr>
          <xdr:cNvPr id="37" name="Arrow: Down 36">
            <a:extLst>
              <a:ext uri="{FF2B5EF4-FFF2-40B4-BE49-F238E27FC236}">
                <a16:creationId xmlns:a16="http://schemas.microsoft.com/office/drawing/2014/main" id="{A0E0C8A6-E74A-4ECB-90D7-8C90902ED66D}"/>
              </a:ext>
            </a:extLst>
          </xdr:cNvPr>
          <xdr:cNvSpPr/>
        </xdr:nvSpPr>
        <xdr:spPr>
          <a:xfrm rot="5400000">
            <a:off x="7780064" y="1012637"/>
            <a:ext cx="261482" cy="477604"/>
          </a:xfrm>
          <a:prstGeom prst="downArrow">
            <a:avLst>
              <a:gd name="adj1" fmla="val 64135"/>
              <a:gd name="adj2" fmla="val 55366"/>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2</xdr:col>
      <xdr:colOff>4150</xdr:colOff>
      <xdr:row>6</xdr:row>
      <xdr:rowOff>573073</xdr:rowOff>
    </xdr:from>
    <xdr:to>
      <xdr:col>2</xdr:col>
      <xdr:colOff>7031163</xdr:colOff>
      <xdr:row>6</xdr:row>
      <xdr:rowOff>2456796</xdr:rowOff>
    </xdr:to>
    <xdr:grpSp>
      <xdr:nvGrpSpPr>
        <xdr:cNvPr id="43" name="Group 42">
          <a:extLst>
            <a:ext uri="{FF2B5EF4-FFF2-40B4-BE49-F238E27FC236}">
              <a16:creationId xmlns:a16="http://schemas.microsoft.com/office/drawing/2014/main" id="{2B1D88BF-23A9-47B2-94DF-10C28E3500BB}"/>
            </a:ext>
          </a:extLst>
        </xdr:cNvPr>
        <xdr:cNvGrpSpPr>
          <a:grpSpLocks noChangeAspect="1"/>
        </xdr:cNvGrpSpPr>
      </xdr:nvGrpSpPr>
      <xdr:grpSpPr>
        <a:xfrm>
          <a:off x="1556372" y="6203406"/>
          <a:ext cx="7027013" cy="1883723"/>
          <a:chOff x="172206" y="7279026"/>
          <a:chExt cx="8298050" cy="2224448"/>
        </a:xfrm>
      </xdr:grpSpPr>
      <xdr:pic>
        <xdr:nvPicPr>
          <xdr:cNvPr id="39" name="Picture 38">
            <a:extLst>
              <a:ext uri="{FF2B5EF4-FFF2-40B4-BE49-F238E27FC236}">
                <a16:creationId xmlns:a16="http://schemas.microsoft.com/office/drawing/2014/main" id="{6E86A70E-774E-488E-BC47-C1F6899F739E}"/>
              </a:ext>
            </a:extLst>
          </xdr:cNvPr>
          <xdr:cNvPicPr>
            <a:picLocks noChangeAspect="1"/>
          </xdr:cNvPicPr>
        </xdr:nvPicPr>
        <xdr:blipFill rotWithShape="1">
          <a:blip xmlns:r="http://schemas.openxmlformats.org/officeDocument/2006/relationships" r:embed="rId4"/>
          <a:srcRect l="1177" t="41018" r="38882" b="30416"/>
          <a:stretch/>
        </xdr:blipFill>
        <xdr:spPr>
          <a:xfrm>
            <a:off x="172206" y="7279026"/>
            <a:ext cx="8298050" cy="2224448"/>
          </a:xfrm>
          <a:prstGeom prst="rect">
            <a:avLst/>
          </a:prstGeom>
          <a:effectLst>
            <a:outerShdw blurRad="50800" dist="38100" dir="2700000" algn="tl" rotWithShape="0">
              <a:prstClr val="black">
                <a:alpha val="40000"/>
              </a:prstClr>
            </a:outerShdw>
          </a:effectLst>
        </xdr:spPr>
      </xdr:pic>
      <xdr:sp macro="" textlink="">
        <xdr:nvSpPr>
          <xdr:cNvPr id="41" name="Arrow: Down 40">
            <a:extLst>
              <a:ext uri="{FF2B5EF4-FFF2-40B4-BE49-F238E27FC236}">
                <a16:creationId xmlns:a16="http://schemas.microsoft.com/office/drawing/2014/main" id="{32B0769C-9E5E-4C51-A0F8-5B0E0AEF0CFD}"/>
              </a:ext>
            </a:extLst>
          </xdr:cNvPr>
          <xdr:cNvSpPr/>
        </xdr:nvSpPr>
        <xdr:spPr>
          <a:xfrm rot="5400000">
            <a:off x="7085968" y="7305883"/>
            <a:ext cx="261482" cy="477604"/>
          </a:xfrm>
          <a:prstGeom prst="downArrow">
            <a:avLst>
              <a:gd name="adj1" fmla="val 64135"/>
              <a:gd name="adj2" fmla="val 55366"/>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en-US" sz="1100"/>
          </a:p>
        </xdr:txBody>
      </xdr:sp>
      <xdr:sp macro="" textlink="">
        <xdr:nvSpPr>
          <xdr:cNvPr id="42" name="Arrow: Down 41">
            <a:extLst>
              <a:ext uri="{FF2B5EF4-FFF2-40B4-BE49-F238E27FC236}">
                <a16:creationId xmlns:a16="http://schemas.microsoft.com/office/drawing/2014/main" id="{629BA24A-63AF-470D-B95F-6E0165E199CE}"/>
              </a:ext>
            </a:extLst>
          </xdr:cNvPr>
          <xdr:cNvSpPr/>
        </xdr:nvSpPr>
        <xdr:spPr>
          <a:xfrm rot="16200000" flipH="1">
            <a:off x="4892097" y="7296841"/>
            <a:ext cx="261482" cy="477604"/>
          </a:xfrm>
          <a:prstGeom prst="downArrow">
            <a:avLst>
              <a:gd name="adj1" fmla="val 64135"/>
              <a:gd name="adj2" fmla="val 55366"/>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2</xdr:col>
      <xdr:colOff>51836</xdr:colOff>
      <xdr:row>4</xdr:row>
      <xdr:rowOff>220307</xdr:rowOff>
    </xdr:from>
    <xdr:to>
      <xdr:col>2</xdr:col>
      <xdr:colOff>7051294</xdr:colOff>
      <xdr:row>4</xdr:row>
      <xdr:rowOff>1226579</xdr:rowOff>
    </xdr:to>
    <xdr:grpSp>
      <xdr:nvGrpSpPr>
        <xdr:cNvPr id="49" name="Group 48">
          <a:extLst>
            <a:ext uri="{FF2B5EF4-FFF2-40B4-BE49-F238E27FC236}">
              <a16:creationId xmlns:a16="http://schemas.microsoft.com/office/drawing/2014/main" id="{1DB139E2-121B-42A3-B2A9-ACFBC38EDC65}"/>
            </a:ext>
          </a:extLst>
        </xdr:cNvPr>
        <xdr:cNvGrpSpPr>
          <a:grpSpLocks noChangeAspect="1"/>
        </xdr:cNvGrpSpPr>
      </xdr:nvGrpSpPr>
      <xdr:grpSpPr>
        <a:xfrm>
          <a:off x="1604058" y="2619196"/>
          <a:ext cx="6999458" cy="1006272"/>
          <a:chOff x="192640" y="3260617"/>
          <a:chExt cx="8291897" cy="1204221"/>
        </a:xfrm>
      </xdr:grpSpPr>
      <xdr:pic>
        <xdr:nvPicPr>
          <xdr:cNvPr id="50" name="Picture 49">
            <a:extLst>
              <a:ext uri="{FF2B5EF4-FFF2-40B4-BE49-F238E27FC236}">
                <a16:creationId xmlns:a16="http://schemas.microsoft.com/office/drawing/2014/main" id="{7EB56F72-223C-4BAE-89E7-46107CA53EAE}"/>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92640" y="3260617"/>
            <a:ext cx="8291897" cy="1204221"/>
          </a:xfrm>
          <a:prstGeom prst="rect">
            <a:avLst/>
          </a:prstGeom>
          <a:effectLst>
            <a:outerShdw blurRad="50800" dist="38100" dir="2700000" algn="tl" rotWithShape="0">
              <a:prstClr val="black">
                <a:alpha val="40000"/>
              </a:prstClr>
            </a:outerShdw>
          </a:effectLst>
        </xdr:spPr>
      </xdr:pic>
      <xdr:sp macro="" textlink="">
        <xdr:nvSpPr>
          <xdr:cNvPr id="51" name="Arrow: Down 50">
            <a:extLst>
              <a:ext uri="{FF2B5EF4-FFF2-40B4-BE49-F238E27FC236}">
                <a16:creationId xmlns:a16="http://schemas.microsoft.com/office/drawing/2014/main" id="{C9997967-4937-487E-B04A-404DBE2144A6}"/>
              </a:ext>
            </a:extLst>
          </xdr:cNvPr>
          <xdr:cNvSpPr/>
        </xdr:nvSpPr>
        <xdr:spPr>
          <a:xfrm rot="5400000">
            <a:off x="7618887" y="3199485"/>
            <a:ext cx="261482" cy="477604"/>
          </a:xfrm>
          <a:prstGeom prst="downArrow">
            <a:avLst>
              <a:gd name="adj1" fmla="val 64135"/>
              <a:gd name="adj2" fmla="val 55366"/>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en-US" sz="1100"/>
          </a:p>
        </xdr:txBody>
      </xdr:sp>
      <xdr:sp macro="" textlink="">
        <xdr:nvSpPr>
          <xdr:cNvPr id="52" name="Arrow: Down 51">
            <a:extLst>
              <a:ext uri="{FF2B5EF4-FFF2-40B4-BE49-F238E27FC236}">
                <a16:creationId xmlns:a16="http://schemas.microsoft.com/office/drawing/2014/main" id="{7B3A59B3-ECA6-498C-80B6-695F6CB2277A}"/>
              </a:ext>
            </a:extLst>
          </xdr:cNvPr>
          <xdr:cNvSpPr/>
        </xdr:nvSpPr>
        <xdr:spPr>
          <a:xfrm rot="5400000">
            <a:off x="4719618" y="3200117"/>
            <a:ext cx="261482" cy="477604"/>
          </a:xfrm>
          <a:prstGeom prst="downArrow">
            <a:avLst>
              <a:gd name="adj1" fmla="val 64135"/>
              <a:gd name="adj2" fmla="val 55366"/>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160432</xdr:colOff>
      <xdr:row>7</xdr:row>
      <xdr:rowOff>426425</xdr:rowOff>
    </xdr:from>
    <xdr:to>
      <xdr:col>2</xdr:col>
      <xdr:colOff>7646496</xdr:colOff>
      <xdr:row>8</xdr:row>
      <xdr:rowOff>-1</xdr:rowOff>
    </xdr:to>
    <xdr:grpSp>
      <xdr:nvGrpSpPr>
        <xdr:cNvPr id="65" name="Group 64">
          <a:extLst>
            <a:ext uri="{FF2B5EF4-FFF2-40B4-BE49-F238E27FC236}">
              <a16:creationId xmlns:a16="http://schemas.microsoft.com/office/drawing/2014/main" id="{99E39C63-CE27-4F20-B840-DF41F52C7189}"/>
            </a:ext>
          </a:extLst>
        </xdr:cNvPr>
        <xdr:cNvGrpSpPr>
          <a:grpSpLocks noChangeAspect="1"/>
        </xdr:cNvGrpSpPr>
      </xdr:nvGrpSpPr>
      <xdr:grpSpPr>
        <a:xfrm>
          <a:off x="1551082" y="8632036"/>
          <a:ext cx="7647636" cy="4773519"/>
          <a:chOff x="176854" y="9611966"/>
          <a:chExt cx="5150796" cy="3211583"/>
        </a:xfrm>
      </xdr:grpSpPr>
      <xdr:grpSp>
        <xdr:nvGrpSpPr>
          <xdr:cNvPr id="48" name="Group 47">
            <a:extLst>
              <a:ext uri="{FF2B5EF4-FFF2-40B4-BE49-F238E27FC236}">
                <a16:creationId xmlns:a16="http://schemas.microsoft.com/office/drawing/2014/main" id="{EA554238-B436-4578-875D-F32FB86ADB52}"/>
              </a:ext>
            </a:extLst>
          </xdr:cNvPr>
          <xdr:cNvGrpSpPr>
            <a:grpSpLocks noChangeAspect="1"/>
          </xdr:cNvGrpSpPr>
        </xdr:nvGrpSpPr>
        <xdr:grpSpPr>
          <a:xfrm>
            <a:off x="176854" y="9611966"/>
            <a:ext cx="5150796" cy="3211583"/>
            <a:chOff x="170504" y="9975538"/>
            <a:chExt cx="6353494" cy="3961480"/>
          </a:xfrm>
        </xdr:grpSpPr>
        <xdr:pic>
          <xdr:nvPicPr>
            <xdr:cNvPr id="44" name="Picture 43">
              <a:extLst>
                <a:ext uri="{FF2B5EF4-FFF2-40B4-BE49-F238E27FC236}">
                  <a16:creationId xmlns:a16="http://schemas.microsoft.com/office/drawing/2014/main" id="{268BE2F3-B74D-4A17-8145-731818052C47}"/>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70504" y="9975538"/>
              <a:ext cx="5859553" cy="3922959"/>
            </a:xfrm>
            <a:prstGeom prst="rect">
              <a:avLst/>
            </a:prstGeom>
          </xdr:spPr>
        </xdr:pic>
        <xdr:sp macro="" textlink="">
          <xdr:nvSpPr>
            <xdr:cNvPr id="45" name="Arrow: Down 44">
              <a:extLst>
                <a:ext uri="{FF2B5EF4-FFF2-40B4-BE49-F238E27FC236}">
                  <a16:creationId xmlns:a16="http://schemas.microsoft.com/office/drawing/2014/main" id="{2F3A0DD3-E933-45F0-8F2B-4958F59FF9E7}"/>
                </a:ext>
              </a:extLst>
            </xdr:cNvPr>
            <xdr:cNvSpPr/>
          </xdr:nvSpPr>
          <xdr:spPr>
            <a:xfrm rot="16200000" flipH="1">
              <a:off x="5254342" y="11943067"/>
              <a:ext cx="261482" cy="477604"/>
            </a:xfrm>
            <a:prstGeom prst="downArrow">
              <a:avLst>
                <a:gd name="adj1" fmla="val 64135"/>
                <a:gd name="adj2" fmla="val 55366"/>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en-US" sz="1100"/>
            </a:p>
          </xdr:txBody>
        </xdr:sp>
        <xdr:sp macro="" textlink="">
          <xdr:nvSpPr>
            <xdr:cNvPr id="46" name="Arrow: Down 45">
              <a:extLst>
                <a:ext uri="{FF2B5EF4-FFF2-40B4-BE49-F238E27FC236}">
                  <a16:creationId xmlns:a16="http://schemas.microsoft.com/office/drawing/2014/main" id="{CD6CBF7D-7061-4ADF-B895-C8FC91C16A52}"/>
                </a:ext>
              </a:extLst>
            </xdr:cNvPr>
            <xdr:cNvSpPr/>
          </xdr:nvSpPr>
          <xdr:spPr>
            <a:xfrm rot="16200000" flipH="1">
              <a:off x="5238070" y="13415076"/>
              <a:ext cx="261482" cy="477604"/>
            </a:xfrm>
            <a:prstGeom prst="downArrow">
              <a:avLst>
                <a:gd name="adj1" fmla="val 64135"/>
                <a:gd name="adj2" fmla="val 55366"/>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en-US" sz="1100"/>
            </a:p>
          </xdr:txBody>
        </xdr:sp>
        <xdr:sp macro="" textlink="">
          <xdr:nvSpPr>
            <xdr:cNvPr id="47" name="Arrow: Down 46">
              <a:extLst>
                <a:ext uri="{FF2B5EF4-FFF2-40B4-BE49-F238E27FC236}">
                  <a16:creationId xmlns:a16="http://schemas.microsoft.com/office/drawing/2014/main" id="{46DF22F9-6E2A-4BA8-ACA1-980C68BBE096}"/>
                </a:ext>
              </a:extLst>
            </xdr:cNvPr>
            <xdr:cNvSpPr/>
          </xdr:nvSpPr>
          <xdr:spPr>
            <a:xfrm rot="5400000">
              <a:off x="6154455" y="13567475"/>
              <a:ext cx="261482" cy="477604"/>
            </a:xfrm>
            <a:prstGeom prst="downArrow">
              <a:avLst>
                <a:gd name="adj1" fmla="val 64135"/>
                <a:gd name="adj2" fmla="val 55366"/>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en-US" sz="1100"/>
            </a:p>
          </xdr:txBody>
        </xdr:sp>
      </xdr:grpSp>
      <xdr:sp macro="" textlink="">
        <xdr:nvSpPr>
          <xdr:cNvPr id="64" name="Rectangle 63">
            <a:extLst>
              <a:ext uri="{FF2B5EF4-FFF2-40B4-BE49-F238E27FC236}">
                <a16:creationId xmlns:a16="http://schemas.microsoft.com/office/drawing/2014/main" id="{976D6399-5C4A-41D5-B3BC-19CB4DD03122}"/>
              </a:ext>
            </a:extLst>
          </xdr:cNvPr>
          <xdr:cNvSpPr/>
        </xdr:nvSpPr>
        <xdr:spPr>
          <a:xfrm>
            <a:off x="1954804" y="9612157"/>
            <a:ext cx="1048995" cy="23034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n-US" sz="600">
                <a:solidFill>
                  <a:srgbClr val="000000"/>
                </a:solidFill>
                <a:latin typeface="+mj-lt"/>
              </a:rPr>
              <a:t>Example State Name</a:t>
            </a:r>
          </a:p>
        </xdr:txBody>
      </xdr:sp>
    </xdr:grpSp>
    <xdr:clientData/>
  </xdr:twoCellAnchor>
  <xdr:twoCellAnchor editAs="oneCell">
    <xdr:from>
      <xdr:col>2</xdr:col>
      <xdr:colOff>0</xdr:colOff>
      <xdr:row>10</xdr:row>
      <xdr:rowOff>634998</xdr:rowOff>
    </xdr:from>
    <xdr:to>
      <xdr:col>2</xdr:col>
      <xdr:colOff>8440791</xdr:colOff>
      <xdr:row>10</xdr:row>
      <xdr:rowOff>1663975</xdr:rowOff>
    </xdr:to>
    <xdr:grpSp>
      <xdr:nvGrpSpPr>
        <xdr:cNvPr id="69" name="Group 68">
          <a:extLst>
            <a:ext uri="{FF2B5EF4-FFF2-40B4-BE49-F238E27FC236}">
              <a16:creationId xmlns:a16="http://schemas.microsoft.com/office/drawing/2014/main" id="{1D00CA04-B2B5-408A-898A-38EA908DCDD0}"/>
            </a:ext>
          </a:extLst>
        </xdr:cNvPr>
        <xdr:cNvGrpSpPr>
          <a:grpSpLocks noChangeAspect="1"/>
        </xdr:cNvGrpSpPr>
      </xdr:nvGrpSpPr>
      <xdr:grpSpPr>
        <a:xfrm>
          <a:off x="1552222" y="14393331"/>
          <a:ext cx="8440791" cy="1028977"/>
          <a:chOff x="158751" y="15317528"/>
          <a:chExt cx="8271988" cy="1014622"/>
        </a:xfrm>
      </xdr:grpSpPr>
      <xdr:grpSp>
        <xdr:nvGrpSpPr>
          <xdr:cNvPr id="67" name="Group 66">
            <a:extLst>
              <a:ext uri="{FF2B5EF4-FFF2-40B4-BE49-F238E27FC236}">
                <a16:creationId xmlns:a16="http://schemas.microsoft.com/office/drawing/2014/main" id="{6787541E-D1F7-4425-8041-71170F19F07B}"/>
              </a:ext>
            </a:extLst>
          </xdr:cNvPr>
          <xdr:cNvGrpSpPr/>
        </xdr:nvGrpSpPr>
        <xdr:grpSpPr>
          <a:xfrm>
            <a:off x="158751" y="15317528"/>
            <a:ext cx="8271988" cy="1014622"/>
            <a:chOff x="158751" y="15322209"/>
            <a:chExt cx="8271988" cy="1014622"/>
          </a:xfrm>
        </xdr:grpSpPr>
        <xdr:grpSp>
          <xdr:nvGrpSpPr>
            <xdr:cNvPr id="58" name="Group 57">
              <a:extLst>
                <a:ext uri="{FF2B5EF4-FFF2-40B4-BE49-F238E27FC236}">
                  <a16:creationId xmlns:a16="http://schemas.microsoft.com/office/drawing/2014/main" id="{4DB4A95B-1974-4EF4-8ACD-569A94C71D5D}"/>
                </a:ext>
              </a:extLst>
            </xdr:cNvPr>
            <xdr:cNvGrpSpPr>
              <a:grpSpLocks noChangeAspect="1"/>
            </xdr:cNvGrpSpPr>
          </xdr:nvGrpSpPr>
          <xdr:grpSpPr>
            <a:xfrm>
              <a:off x="158751" y="15322209"/>
              <a:ext cx="8271988" cy="1014622"/>
              <a:chOff x="158750" y="15312157"/>
              <a:chExt cx="8392103" cy="1029355"/>
            </a:xfrm>
          </xdr:grpSpPr>
          <xdr:pic>
            <xdr:nvPicPr>
              <xdr:cNvPr id="54" name="Picture 53">
                <a:extLst>
                  <a:ext uri="{FF2B5EF4-FFF2-40B4-BE49-F238E27FC236}">
                    <a16:creationId xmlns:a16="http://schemas.microsoft.com/office/drawing/2014/main" id="{23AA5438-A33A-45FA-9B38-4EE1433710B0}"/>
                  </a:ext>
                </a:extLst>
              </xdr:cNvPr>
              <xdr:cNvPicPr>
                <a:picLocks noChangeAspect="1"/>
              </xdr:cNvPicPr>
            </xdr:nvPicPr>
            <xdr:blipFill rotWithShape="1">
              <a:blip xmlns:r="http://schemas.openxmlformats.org/officeDocument/2006/relationships" r:embed="rId7"/>
              <a:srcRect l="1026" t="35077" r="6318" b="44719"/>
              <a:stretch/>
            </xdr:blipFill>
            <xdr:spPr>
              <a:xfrm>
                <a:off x="158750" y="15312157"/>
                <a:ext cx="8392103" cy="1029355"/>
              </a:xfrm>
              <a:prstGeom prst="rect">
                <a:avLst/>
              </a:prstGeom>
              <a:effectLst>
                <a:outerShdw blurRad="50800" dist="38100" dir="2700000" algn="tl" rotWithShape="0">
                  <a:prstClr val="black">
                    <a:alpha val="40000"/>
                  </a:prstClr>
                </a:outerShdw>
              </a:effectLst>
            </xdr:spPr>
          </xdr:pic>
          <xdr:sp macro="" textlink="">
            <xdr:nvSpPr>
              <xdr:cNvPr id="55" name="Arrow: Down 54">
                <a:extLst>
                  <a:ext uri="{FF2B5EF4-FFF2-40B4-BE49-F238E27FC236}">
                    <a16:creationId xmlns:a16="http://schemas.microsoft.com/office/drawing/2014/main" id="{267700E1-5726-4479-93C3-BC14E5D9C796}"/>
                  </a:ext>
                </a:extLst>
              </xdr:cNvPr>
              <xdr:cNvSpPr/>
            </xdr:nvSpPr>
            <xdr:spPr>
              <a:xfrm rot="5400000">
                <a:off x="8096631" y="15235693"/>
                <a:ext cx="189668" cy="346590"/>
              </a:xfrm>
              <a:prstGeom prst="downArrow">
                <a:avLst>
                  <a:gd name="adj1" fmla="val 64135"/>
                  <a:gd name="adj2" fmla="val 55366"/>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en-US" sz="1100"/>
              </a:p>
            </xdr:txBody>
          </xdr:sp>
          <xdr:sp macro="" textlink="">
            <xdr:nvSpPr>
              <xdr:cNvPr id="56" name="Arrow: Down 55">
                <a:extLst>
                  <a:ext uri="{FF2B5EF4-FFF2-40B4-BE49-F238E27FC236}">
                    <a16:creationId xmlns:a16="http://schemas.microsoft.com/office/drawing/2014/main" id="{31877E3F-DA53-49A1-BBB9-CA901F9F540F}"/>
                  </a:ext>
                </a:extLst>
              </xdr:cNvPr>
              <xdr:cNvSpPr/>
            </xdr:nvSpPr>
            <xdr:spPr>
              <a:xfrm rot="5400000">
                <a:off x="6574940" y="15590138"/>
                <a:ext cx="189668" cy="346590"/>
              </a:xfrm>
              <a:prstGeom prst="downArrow">
                <a:avLst>
                  <a:gd name="adj1" fmla="val 64135"/>
                  <a:gd name="adj2" fmla="val 55366"/>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en-US" sz="1100"/>
              </a:p>
            </xdr:txBody>
          </xdr:sp>
          <xdr:sp macro="" textlink="">
            <xdr:nvSpPr>
              <xdr:cNvPr id="57" name="Arrow: Down 56">
                <a:extLst>
                  <a:ext uri="{FF2B5EF4-FFF2-40B4-BE49-F238E27FC236}">
                    <a16:creationId xmlns:a16="http://schemas.microsoft.com/office/drawing/2014/main" id="{1956AE26-1A48-4070-A538-5930D3634D26}"/>
                  </a:ext>
                </a:extLst>
              </xdr:cNvPr>
              <xdr:cNvSpPr/>
            </xdr:nvSpPr>
            <xdr:spPr>
              <a:xfrm rot="5400000">
                <a:off x="6806715" y="16009526"/>
                <a:ext cx="189668" cy="346590"/>
              </a:xfrm>
              <a:prstGeom prst="downArrow">
                <a:avLst>
                  <a:gd name="adj1" fmla="val 64135"/>
                  <a:gd name="adj2" fmla="val 55366"/>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en-US" sz="1100"/>
              </a:p>
            </xdr:txBody>
          </xdr:sp>
        </xdr:grpSp>
        <xdr:sp macro="" textlink="">
          <xdr:nvSpPr>
            <xdr:cNvPr id="66" name="Rectangle 65">
              <a:extLst>
                <a:ext uri="{FF2B5EF4-FFF2-40B4-BE49-F238E27FC236}">
                  <a16:creationId xmlns:a16="http://schemas.microsoft.com/office/drawing/2014/main" id="{EA8F77AD-9874-44B6-8EF4-9FF2E3FE49A3}"/>
                </a:ext>
              </a:extLst>
            </xdr:cNvPr>
            <xdr:cNvSpPr/>
          </xdr:nvSpPr>
          <xdr:spPr>
            <a:xfrm>
              <a:off x="2071319" y="15325851"/>
              <a:ext cx="1048995" cy="23034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n-US" sz="600">
                  <a:solidFill>
                    <a:srgbClr val="000000"/>
                  </a:solidFill>
                  <a:latin typeface="+mj-lt"/>
                </a:rPr>
                <a:t>Example State Name</a:t>
              </a:r>
            </a:p>
          </xdr:txBody>
        </xdr:sp>
      </xdr:grpSp>
      <xdr:sp macro="" textlink="">
        <xdr:nvSpPr>
          <xdr:cNvPr id="68" name="Rectangle 67">
            <a:extLst>
              <a:ext uri="{FF2B5EF4-FFF2-40B4-BE49-F238E27FC236}">
                <a16:creationId xmlns:a16="http://schemas.microsoft.com/office/drawing/2014/main" id="{C963B4D6-E0E7-4080-8603-1A4469229095}"/>
              </a:ext>
            </a:extLst>
          </xdr:cNvPr>
          <xdr:cNvSpPr/>
        </xdr:nvSpPr>
        <xdr:spPr>
          <a:xfrm>
            <a:off x="5410372" y="15323715"/>
            <a:ext cx="1048995" cy="23034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n-US" sz="600">
                <a:solidFill>
                  <a:srgbClr val="000000"/>
                </a:solidFill>
                <a:latin typeface="+mj-lt"/>
              </a:rPr>
              <a:t>Example State Name</a:t>
            </a:r>
          </a:p>
        </xdr:txBody>
      </xdr:sp>
    </xdr:grpSp>
    <xdr:clientData/>
  </xdr:twoCellAnchor>
  <xdr:twoCellAnchor editAs="oneCell">
    <xdr:from>
      <xdr:col>2</xdr:col>
      <xdr:colOff>4109</xdr:colOff>
      <xdr:row>11</xdr:row>
      <xdr:rowOff>1168166</xdr:rowOff>
    </xdr:from>
    <xdr:to>
      <xdr:col>2</xdr:col>
      <xdr:colOff>8655335</xdr:colOff>
      <xdr:row>11</xdr:row>
      <xdr:rowOff>2705652</xdr:rowOff>
    </xdr:to>
    <xdr:grpSp>
      <xdr:nvGrpSpPr>
        <xdr:cNvPr id="72" name="Group 71">
          <a:extLst>
            <a:ext uri="{FF2B5EF4-FFF2-40B4-BE49-F238E27FC236}">
              <a16:creationId xmlns:a16="http://schemas.microsoft.com/office/drawing/2014/main" id="{9671AAEE-71ED-493E-9672-DEC98073776E}"/>
            </a:ext>
          </a:extLst>
        </xdr:cNvPr>
        <xdr:cNvGrpSpPr>
          <a:grpSpLocks noChangeAspect="1"/>
        </xdr:cNvGrpSpPr>
      </xdr:nvGrpSpPr>
      <xdr:grpSpPr>
        <a:xfrm>
          <a:off x="1556331" y="16817388"/>
          <a:ext cx="8651226" cy="1537486"/>
          <a:chOff x="162859" y="17742524"/>
          <a:chExt cx="8463554" cy="1503030"/>
        </a:xfrm>
      </xdr:grpSpPr>
      <xdr:grpSp>
        <xdr:nvGrpSpPr>
          <xdr:cNvPr id="63" name="Group 62">
            <a:extLst>
              <a:ext uri="{FF2B5EF4-FFF2-40B4-BE49-F238E27FC236}">
                <a16:creationId xmlns:a16="http://schemas.microsoft.com/office/drawing/2014/main" id="{D16FE9FE-43BE-4825-AA61-EDEC761A5AF9}"/>
              </a:ext>
            </a:extLst>
          </xdr:cNvPr>
          <xdr:cNvGrpSpPr>
            <a:grpSpLocks noChangeAspect="1"/>
          </xdr:cNvGrpSpPr>
        </xdr:nvGrpSpPr>
        <xdr:grpSpPr>
          <a:xfrm>
            <a:off x="162859" y="17742524"/>
            <a:ext cx="8463554" cy="1503030"/>
            <a:chOff x="162859" y="17697216"/>
            <a:chExt cx="8463554" cy="1503030"/>
          </a:xfrm>
        </xdr:grpSpPr>
        <xdr:pic>
          <xdr:nvPicPr>
            <xdr:cNvPr id="62" name="Picture 61">
              <a:extLst>
                <a:ext uri="{FF2B5EF4-FFF2-40B4-BE49-F238E27FC236}">
                  <a16:creationId xmlns:a16="http://schemas.microsoft.com/office/drawing/2014/main" id="{017D49F8-FEBF-4F6E-8502-D3416669FE81}"/>
                </a:ext>
              </a:extLst>
            </xdr:cNvPr>
            <xdr:cNvPicPr>
              <a:picLocks noChangeAspect="1"/>
            </xdr:cNvPicPr>
          </xdr:nvPicPr>
          <xdr:blipFill rotWithShape="1">
            <a:blip xmlns:r="http://schemas.openxmlformats.org/officeDocument/2006/relationships" r:embed="rId8"/>
            <a:srcRect l="1088" t="35237" r="3915" b="34208"/>
            <a:stretch/>
          </xdr:blipFill>
          <xdr:spPr>
            <a:xfrm>
              <a:off x="162859" y="17697216"/>
              <a:ext cx="8463554" cy="1503030"/>
            </a:xfrm>
            <a:prstGeom prst="rect">
              <a:avLst/>
            </a:prstGeom>
            <a:effectLst>
              <a:outerShdw blurRad="50800" dist="38100" dir="2700000" algn="tl" rotWithShape="0">
                <a:prstClr val="black">
                  <a:alpha val="40000"/>
                </a:prstClr>
              </a:outerShdw>
            </a:effectLst>
          </xdr:spPr>
        </xdr:pic>
        <xdr:sp macro="" textlink="">
          <xdr:nvSpPr>
            <xdr:cNvPr id="60" name="Arrow: Down 59">
              <a:extLst>
                <a:ext uri="{FF2B5EF4-FFF2-40B4-BE49-F238E27FC236}">
                  <a16:creationId xmlns:a16="http://schemas.microsoft.com/office/drawing/2014/main" id="{3F2BB671-4F9C-4E44-A4CC-17B0E407BEB7}"/>
                </a:ext>
              </a:extLst>
            </xdr:cNvPr>
            <xdr:cNvSpPr/>
          </xdr:nvSpPr>
          <xdr:spPr>
            <a:xfrm rot="16200000" flipH="1">
              <a:off x="7826824" y="17855889"/>
              <a:ext cx="186953" cy="341629"/>
            </a:xfrm>
            <a:prstGeom prst="downArrow">
              <a:avLst>
                <a:gd name="adj1" fmla="val 64135"/>
                <a:gd name="adj2" fmla="val 55366"/>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en-US" sz="1100"/>
            </a:p>
          </xdr:txBody>
        </xdr:sp>
        <xdr:sp macro="" textlink="">
          <xdr:nvSpPr>
            <xdr:cNvPr id="61" name="Arrow: Down 60">
              <a:extLst>
                <a:ext uri="{FF2B5EF4-FFF2-40B4-BE49-F238E27FC236}">
                  <a16:creationId xmlns:a16="http://schemas.microsoft.com/office/drawing/2014/main" id="{16DADFB0-DD54-4623-B1B9-15FFF1C09F30}"/>
                </a:ext>
              </a:extLst>
            </xdr:cNvPr>
            <xdr:cNvSpPr/>
          </xdr:nvSpPr>
          <xdr:spPr>
            <a:xfrm rot="10800000" flipH="1">
              <a:off x="7547700" y="18358092"/>
              <a:ext cx="186953" cy="341629"/>
            </a:xfrm>
            <a:prstGeom prst="downArrow">
              <a:avLst>
                <a:gd name="adj1" fmla="val 64135"/>
                <a:gd name="adj2" fmla="val 55366"/>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en-US" sz="1100"/>
            </a:p>
          </xdr:txBody>
        </xdr:sp>
      </xdr:grpSp>
      <xdr:sp macro="" textlink="">
        <xdr:nvSpPr>
          <xdr:cNvPr id="70" name="Rectangle 69">
            <a:extLst>
              <a:ext uri="{FF2B5EF4-FFF2-40B4-BE49-F238E27FC236}">
                <a16:creationId xmlns:a16="http://schemas.microsoft.com/office/drawing/2014/main" id="{1BDC5844-AEE2-4E60-B87B-FA41C473D3F1}"/>
              </a:ext>
            </a:extLst>
          </xdr:cNvPr>
          <xdr:cNvSpPr/>
        </xdr:nvSpPr>
        <xdr:spPr>
          <a:xfrm>
            <a:off x="2069969" y="17797161"/>
            <a:ext cx="1048995" cy="16614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n-US" sz="600">
                <a:solidFill>
                  <a:srgbClr val="000000"/>
                </a:solidFill>
                <a:latin typeface="+mj-lt"/>
              </a:rPr>
              <a:t>Example State Name</a:t>
            </a:r>
          </a:p>
        </xdr:txBody>
      </xdr:sp>
      <xdr:sp macro="" textlink="">
        <xdr:nvSpPr>
          <xdr:cNvPr id="71" name="Rectangle 70">
            <a:extLst>
              <a:ext uri="{FF2B5EF4-FFF2-40B4-BE49-F238E27FC236}">
                <a16:creationId xmlns:a16="http://schemas.microsoft.com/office/drawing/2014/main" id="{697FCE48-C38C-4AF8-B3E2-9814FC7F29C1}"/>
              </a:ext>
            </a:extLst>
          </xdr:cNvPr>
          <xdr:cNvSpPr/>
        </xdr:nvSpPr>
        <xdr:spPr>
          <a:xfrm>
            <a:off x="5375917" y="17795102"/>
            <a:ext cx="1048995" cy="16614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n-US" sz="600">
                <a:solidFill>
                  <a:srgbClr val="000000"/>
                </a:solidFill>
                <a:latin typeface="+mj-lt"/>
              </a:rPr>
              <a:t>Example State Name</a:t>
            </a:r>
          </a:p>
        </xdr:txBody>
      </xdr:sp>
    </xdr:grpSp>
    <xdr:clientData/>
  </xdr:twoCellAnchor>
  <xdr:twoCellAnchor editAs="oneCell">
    <xdr:from>
      <xdr:col>2</xdr:col>
      <xdr:colOff>69987</xdr:colOff>
      <xdr:row>12</xdr:row>
      <xdr:rowOff>772806</xdr:rowOff>
    </xdr:from>
    <xdr:to>
      <xdr:col>2</xdr:col>
      <xdr:colOff>8784953</xdr:colOff>
      <xdr:row>12</xdr:row>
      <xdr:rowOff>4565539</xdr:rowOff>
    </xdr:to>
    <xdr:grpSp>
      <xdr:nvGrpSpPr>
        <xdr:cNvPr id="80" name="Group 79">
          <a:extLst>
            <a:ext uri="{FF2B5EF4-FFF2-40B4-BE49-F238E27FC236}">
              <a16:creationId xmlns:a16="http://schemas.microsoft.com/office/drawing/2014/main" id="{B86CD3C9-E647-4E3B-AFD3-FF1885A82512}"/>
            </a:ext>
          </a:extLst>
        </xdr:cNvPr>
        <xdr:cNvGrpSpPr>
          <a:grpSpLocks noChangeAspect="1"/>
        </xdr:cNvGrpSpPr>
      </xdr:nvGrpSpPr>
      <xdr:grpSpPr>
        <a:xfrm>
          <a:off x="1622209" y="19328917"/>
          <a:ext cx="8714966" cy="3792733"/>
          <a:chOff x="200162" y="20038568"/>
          <a:chExt cx="8081662" cy="3480846"/>
        </a:xfrm>
      </xdr:grpSpPr>
      <xdr:pic>
        <xdr:nvPicPr>
          <xdr:cNvPr id="76" name="Picture 75">
            <a:extLst>
              <a:ext uri="{FF2B5EF4-FFF2-40B4-BE49-F238E27FC236}">
                <a16:creationId xmlns:a16="http://schemas.microsoft.com/office/drawing/2014/main" id="{001C367E-A4FC-4CD3-B8D4-B613D8DC1AE2}"/>
              </a:ext>
            </a:extLst>
          </xdr:cNvPr>
          <xdr:cNvPicPr>
            <a:picLocks noChangeAspect="1"/>
          </xdr:cNvPicPr>
        </xdr:nvPicPr>
        <xdr:blipFill>
          <a:blip xmlns:r="http://schemas.openxmlformats.org/officeDocument/2006/relationships" r:embed="rId9"/>
          <a:stretch>
            <a:fillRect/>
          </a:stretch>
        </xdr:blipFill>
        <xdr:spPr>
          <a:xfrm>
            <a:off x="200162" y="20038568"/>
            <a:ext cx="7723533" cy="3471047"/>
          </a:xfrm>
          <a:prstGeom prst="rect">
            <a:avLst/>
          </a:prstGeom>
          <a:effectLst>
            <a:outerShdw blurRad="50800" dist="38100" dir="2700000" algn="tl" rotWithShape="0">
              <a:prstClr val="black">
                <a:alpha val="40000"/>
              </a:prstClr>
            </a:outerShdw>
          </a:effectLst>
        </xdr:spPr>
      </xdr:pic>
      <xdr:sp macro="" textlink="">
        <xdr:nvSpPr>
          <xdr:cNvPr id="77" name="Arrow: Down 76">
            <a:extLst>
              <a:ext uri="{FF2B5EF4-FFF2-40B4-BE49-F238E27FC236}">
                <a16:creationId xmlns:a16="http://schemas.microsoft.com/office/drawing/2014/main" id="{5E63DA76-3849-40A6-A99E-FE104D57CD4C}"/>
              </a:ext>
            </a:extLst>
          </xdr:cNvPr>
          <xdr:cNvSpPr/>
        </xdr:nvSpPr>
        <xdr:spPr>
          <a:xfrm rot="5400000" flipH="1">
            <a:off x="8017533" y="23255123"/>
            <a:ext cx="186953" cy="341629"/>
          </a:xfrm>
          <a:prstGeom prst="downArrow">
            <a:avLst>
              <a:gd name="adj1" fmla="val 64135"/>
              <a:gd name="adj2" fmla="val 55366"/>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en-US" sz="1100"/>
          </a:p>
        </xdr:txBody>
      </xdr:sp>
      <xdr:sp macro="" textlink="">
        <xdr:nvSpPr>
          <xdr:cNvPr id="78" name="Arrow: Down 77">
            <a:extLst>
              <a:ext uri="{FF2B5EF4-FFF2-40B4-BE49-F238E27FC236}">
                <a16:creationId xmlns:a16="http://schemas.microsoft.com/office/drawing/2014/main" id="{6E62B596-5667-4DD6-A6ED-C2AD30E796F4}"/>
              </a:ext>
            </a:extLst>
          </xdr:cNvPr>
          <xdr:cNvSpPr/>
        </xdr:nvSpPr>
        <xdr:spPr>
          <a:xfrm rot="16200000">
            <a:off x="6748085" y="23138339"/>
            <a:ext cx="186953" cy="341629"/>
          </a:xfrm>
          <a:prstGeom prst="downArrow">
            <a:avLst>
              <a:gd name="adj1" fmla="val 64135"/>
              <a:gd name="adj2" fmla="val 55366"/>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en-US" sz="1100"/>
          </a:p>
        </xdr:txBody>
      </xdr:sp>
      <xdr:sp macro="" textlink="">
        <xdr:nvSpPr>
          <xdr:cNvPr id="79" name="Arrow: Down 78">
            <a:extLst>
              <a:ext uri="{FF2B5EF4-FFF2-40B4-BE49-F238E27FC236}">
                <a16:creationId xmlns:a16="http://schemas.microsoft.com/office/drawing/2014/main" id="{7B79264B-3812-4290-BD5D-2ABDC6445C16}"/>
              </a:ext>
            </a:extLst>
          </xdr:cNvPr>
          <xdr:cNvSpPr/>
        </xdr:nvSpPr>
        <xdr:spPr>
          <a:xfrm rot="16200000">
            <a:off x="6776246" y="21634218"/>
            <a:ext cx="186953" cy="341629"/>
          </a:xfrm>
          <a:prstGeom prst="downArrow">
            <a:avLst>
              <a:gd name="adj1" fmla="val 64135"/>
              <a:gd name="adj2" fmla="val 55366"/>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51486</xdr:colOff>
      <xdr:row>0</xdr:row>
      <xdr:rowOff>60068</xdr:rowOff>
    </xdr:from>
    <xdr:to>
      <xdr:col>1</xdr:col>
      <xdr:colOff>1703282</xdr:colOff>
      <xdr:row>0</xdr:row>
      <xdr:rowOff>583523</xdr:rowOff>
    </xdr:to>
    <xdr:pic>
      <xdr:nvPicPr>
        <xdr:cNvPr id="2" name="Picture 1">
          <a:extLst>
            <a:ext uri="{FF2B5EF4-FFF2-40B4-BE49-F238E27FC236}">
              <a16:creationId xmlns:a16="http://schemas.microsoft.com/office/drawing/2014/main" id="{F86A3C1C-CDE6-48ED-9B04-10737F755021}"/>
            </a:ext>
          </a:extLst>
        </xdr:cNvPr>
        <xdr:cNvPicPr>
          <a:picLocks noChangeAspect="1"/>
        </xdr:cNvPicPr>
      </xdr:nvPicPr>
      <xdr:blipFill rotWithShape="1">
        <a:blip xmlns:r="http://schemas.openxmlformats.org/officeDocument/2006/relationships" r:embed="rId1"/>
        <a:srcRect l="4318" t="20363" r="1480" b="18657"/>
        <a:stretch/>
      </xdr:blipFill>
      <xdr:spPr>
        <a:xfrm>
          <a:off x="51486" y="60068"/>
          <a:ext cx="3165213" cy="523455"/>
        </a:xfrm>
        <a:prstGeom prst="rect">
          <a:avLst/>
        </a:prstGeom>
      </xdr:spPr>
    </xdr:pic>
    <xdr:clientData/>
  </xdr:twoCellAnchor>
  <xdr:twoCellAnchor editAs="oneCell">
    <xdr:from>
      <xdr:col>0</xdr:col>
      <xdr:colOff>0</xdr:colOff>
      <xdr:row>19</xdr:row>
      <xdr:rowOff>0</xdr:rowOff>
    </xdr:from>
    <xdr:to>
      <xdr:col>1</xdr:col>
      <xdr:colOff>1980</xdr:colOff>
      <xdr:row>21</xdr:row>
      <xdr:rowOff>513921</xdr:rowOff>
    </xdr:to>
    <xdr:pic>
      <xdr:nvPicPr>
        <xdr:cNvPr id="17" name="Picture 16">
          <a:extLst>
            <a:ext uri="{FF2B5EF4-FFF2-40B4-BE49-F238E27FC236}">
              <a16:creationId xmlns:a16="http://schemas.microsoft.com/office/drawing/2014/main" id="{30E879E8-80EC-49D6-8C0B-CD7DD1F2CFB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7389091"/>
          <a:ext cx="1508760" cy="1871980"/>
        </a:xfrm>
        <a:prstGeom prst="rect">
          <a:avLst/>
        </a:prstGeom>
      </xdr:spPr>
    </xdr:pic>
    <xdr:clientData/>
  </xdr:twoCellAnchor>
  <xdr:twoCellAnchor editAs="oneCell">
    <xdr:from>
      <xdr:col>0</xdr:col>
      <xdr:colOff>0</xdr:colOff>
      <xdr:row>14</xdr:row>
      <xdr:rowOff>0</xdr:rowOff>
    </xdr:from>
    <xdr:to>
      <xdr:col>1</xdr:col>
      <xdr:colOff>1980</xdr:colOff>
      <xdr:row>16</xdr:row>
      <xdr:rowOff>521308</xdr:rowOff>
    </xdr:to>
    <xdr:pic>
      <xdr:nvPicPr>
        <xdr:cNvPr id="16" name="Picture 15">
          <a:extLst>
            <a:ext uri="{FF2B5EF4-FFF2-40B4-BE49-F238E27FC236}">
              <a16:creationId xmlns:a16="http://schemas.microsoft.com/office/drawing/2014/main" id="{860E1B75-B2CE-40E2-B6AA-EE6BA6E3199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5594735"/>
          <a:ext cx="1508760" cy="1877568"/>
        </a:xfrm>
        <a:prstGeom prst="rect">
          <a:avLst/>
        </a:prstGeom>
      </xdr:spPr>
    </xdr:pic>
    <xdr:clientData/>
  </xdr:twoCellAnchor>
  <xdr:twoCellAnchor editAs="oneCell">
    <xdr:from>
      <xdr:col>0</xdr:col>
      <xdr:colOff>0</xdr:colOff>
      <xdr:row>8</xdr:row>
      <xdr:rowOff>0</xdr:rowOff>
    </xdr:from>
    <xdr:to>
      <xdr:col>1</xdr:col>
      <xdr:colOff>1980</xdr:colOff>
      <xdr:row>10</xdr:row>
      <xdr:rowOff>492547</xdr:rowOff>
    </xdr:to>
    <xdr:pic>
      <xdr:nvPicPr>
        <xdr:cNvPr id="14" name="Picture 13">
          <a:extLst>
            <a:ext uri="{FF2B5EF4-FFF2-40B4-BE49-F238E27FC236}">
              <a16:creationId xmlns:a16="http://schemas.microsoft.com/office/drawing/2014/main" id="{010DD8C3-98DD-4550-915C-A79C2FF90EBB}"/>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3396288"/>
          <a:ext cx="1508760" cy="1871980"/>
        </a:xfrm>
        <a:prstGeom prst="rect">
          <a:avLst/>
        </a:prstGeom>
      </xdr:spPr>
    </xdr:pic>
    <xdr:clientData/>
  </xdr:twoCellAnchor>
  <xdr:twoCellAnchor editAs="oneCell">
    <xdr:from>
      <xdr:col>0</xdr:col>
      <xdr:colOff>0</xdr:colOff>
      <xdr:row>2</xdr:row>
      <xdr:rowOff>0</xdr:rowOff>
    </xdr:from>
    <xdr:to>
      <xdr:col>1</xdr:col>
      <xdr:colOff>1980</xdr:colOff>
      <xdr:row>4</xdr:row>
      <xdr:rowOff>497875</xdr:rowOff>
    </xdr:to>
    <xdr:pic>
      <xdr:nvPicPr>
        <xdr:cNvPr id="13" name="Picture 12">
          <a:extLst>
            <a:ext uri="{FF2B5EF4-FFF2-40B4-BE49-F238E27FC236}">
              <a16:creationId xmlns:a16="http://schemas.microsoft.com/office/drawing/2014/main" id="{1185930F-75EB-44A0-80A8-EBD109AAA311}"/>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0" y="1197841"/>
          <a:ext cx="1508760" cy="1866978"/>
        </a:xfrm>
        <a:prstGeom prst="rect">
          <a:avLst/>
        </a:prstGeom>
      </xdr:spPr>
    </xdr:pic>
    <xdr:clientData/>
  </xdr:twoCellAnchor>
</xdr:wsDr>
</file>

<file path=xl/theme/theme1.xml><?xml version="1.0" encoding="utf-8"?>
<a:theme xmlns:a="http://schemas.openxmlformats.org/drawingml/2006/main" name="Office Theme">
  <a:themeElements>
    <a:clrScheme name="NFIP ASFPM">
      <a:dk1>
        <a:srgbClr val="363636"/>
      </a:dk1>
      <a:lt1>
        <a:srgbClr val="FFFFFF"/>
      </a:lt1>
      <a:dk2>
        <a:srgbClr val="002F80"/>
      </a:dk2>
      <a:lt2>
        <a:srgbClr val="B0B1B3"/>
      </a:lt2>
      <a:accent1>
        <a:srgbClr val="363636"/>
      </a:accent1>
      <a:accent2>
        <a:srgbClr val="CC0033"/>
      </a:accent2>
      <a:accent3>
        <a:srgbClr val="FFDC40"/>
      </a:accent3>
      <a:accent4>
        <a:srgbClr val="002F80"/>
      </a:accent4>
      <a:accent5>
        <a:srgbClr val="0070B2"/>
      </a:accent5>
      <a:accent6>
        <a:srgbClr val="306F37"/>
      </a:accent6>
      <a:hlink>
        <a:srgbClr val="002F80"/>
      </a:hlink>
      <a:folHlink>
        <a:srgbClr val="363636"/>
      </a:folHlink>
    </a:clrScheme>
    <a:fontScheme name="Custom 3">
      <a:majorFont>
        <a:latin typeface="Franklin Gothic Demi Cond"/>
        <a:ea typeface=""/>
        <a:cs typeface=""/>
      </a:majorFont>
      <a:minorFont>
        <a:latin typeface="Arial Narrow"/>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FE2E-3858-48C5-80EA-2CA64A02B8A3}">
  <sheetPr codeName="Sheet1"/>
  <dimension ref="A1:C13"/>
  <sheetViews>
    <sheetView showGridLines="0" tabSelected="1" zoomScale="90" zoomScaleNormal="90" zoomScaleSheetLayoutView="46" workbookViewId="0">
      <selection activeCell="D11" sqref="D11"/>
    </sheetView>
  </sheetViews>
  <sheetFormatPr defaultColWidth="8.8984375" defaultRowHeight="14" x14ac:dyDescent="0.3"/>
  <cols>
    <col min="1" max="1" width="22" style="94" customWidth="1"/>
    <col min="2" max="2" width="2.3984375" style="95" customWidth="1"/>
    <col min="3" max="3" width="139.09765625" style="97" customWidth="1"/>
    <col min="4" max="16384" width="8.8984375" style="94"/>
  </cols>
  <sheetData>
    <row r="1" spans="1:3" ht="32.5" customHeight="1" x14ac:dyDescent="0.3">
      <c r="B1" s="120" t="s">
        <v>190</v>
      </c>
      <c r="C1" s="120"/>
    </row>
    <row r="2" spans="1:3" ht="63.5" customHeight="1" x14ac:dyDescent="0.3">
      <c r="C2" s="96"/>
    </row>
    <row r="3" spans="1:3" ht="59.5" customHeight="1" x14ac:dyDescent="0.5">
      <c r="B3" s="119" t="s">
        <v>242</v>
      </c>
      <c r="C3" s="119"/>
    </row>
    <row r="4" spans="1:3" ht="33.75" customHeight="1" x14ac:dyDescent="0.3">
      <c r="A4" s="117" t="s">
        <v>181</v>
      </c>
      <c r="B4" s="95" t="s">
        <v>47</v>
      </c>
      <c r="C4" s="97" t="s">
        <v>177</v>
      </c>
    </row>
    <row r="5" spans="1:3" ht="107.15" customHeight="1" x14ac:dyDescent="0.3">
      <c r="A5" s="118"/>
      <c r="B5" s="95" t="s">
        <v>48</v>
      </c>
      <c r="C5" s="97" t="s">
        <v>178</v>
      </c>
    </row>
    <row r="6" spans="1:3" ht="147" customHeight="1" x14ac:dyDescent="0.3">
      <c r="B6" s="95" t="s">
        <v>49</v>
      </c>
      <c r="C6" s="97" t="s">
        <v>179</v>
      </c>
    </row>
    <row r="7" spans="1:3" ht="203.15" customHeight="1" x14ac:dyDescent="0.3">
      <c r="B7" s="95" t="s">
        <v>50</v>
      </c>
      <c r="C7" s="97" t="s">
        <v>180</v>
      </c>
    </row>
    <row r="8" spans="1:3" ht="409.5" customHeight="1" x14ac:dyDescent="0.3">
      <c r="B8" s="95" t="s">
        <v>51</v>
      </c>
      <c r="C8" s="97" t="s">
        <v>152</v>
      </c>
    </row>
    <row r="9" spans="1:3" x14ac:dyDescent="0.3">
      <c r="B9" s="95" t="s">
        <v>52</v>
      </c>
      <c r="C9" s="97" t="s">
        <v>243</v>
      </c>
    </row>
    <row r="10" spans="1:3" x14ac:dyDescent="0.3">
      <c r="A10" s="117" t="s">
        <v>182</v>
      </c>
      <c r="B10" s="95" t="s">
        <v>53</v>
      </c>
      <c r="C10" s="97" t="s">
        <v>183</v>
      </c>
    </row>
    <row r="11" spans="1:3" ht="149.15" customHeight="1" x14ac:dyDescent="0.3">
      <c r="A11" s="118"/>
      <c r="B11" s="95" t="s">
        <v>54</v>
      </c>
      <c r="C11" s="97" t="s">
        <v>184</v>
      </c>
    </row>
    <row r="12" spans="1:3" ht="229" customHeight="1" x14ac:dyDescent="0.3">
      <c r="B12" s="95" t="s">
        <v>55</v>
      </c>
      <c r="C12" s="97" t="s">
        <v>185</v>
      </c>
    </row>
    <row r="13" spans="1:3" ht="366" customHeight="1" x14ac:dyDescent="0.3">
      <c r="B13" s="95" t="s">
        <v>57</v>
      </c>
      <c r="C13" s="97" t="s">
        <v>153</v>
      </c>
    </row>
  </sheetData>
  <mergeCells count="4">
    <mergeCell ref="A10:A11"/>
    <mergeCell ref="B3:C3"/>
    <mergeCell ref="B1:C1"/>
    <mergeCell ref="A4:A5"/>
  </mergeCells>
  <printOptions horizontalCentered="1"/>
  <pageMargins left="0.25" right="0.25" top="0.5" bottom="0.5" header="0.3" footer="0.3"/>
  <pageSetup scale="92" orientation="landscape" r:id="rId1"/>
  <headerFooter>
    <oddHeader>&amp;CTier Assessment Tool Instructions</oddHeader>
    <oddFooter>Page &amp;P of &amp;N</oddFooter>
  </headerFooter>
  <rowBreaks count="2" manualBreakCount="2">
    <brk id="2" min="1" max="2" man="1"/>
    <brk id="7" min="1" max="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45A63-85F0-4F81-90B0-C1D0EAB8B56E}">
  <sheetPr codeName="Sheet2"/>
  <dimension ref="A1:N28"/>
  <sheetViews>
    <sheetView showGridLines="0" zoomScale="60" zoomScaleNormal="60" zoomScaleSheetLayoutView="52" workbookViewId="0">
      <pane xSplit="2" ySplit="2" topLeftCell="C11" activePane="bottomRight" state="frozen"/>
      <selection pane="topRight" activeCell="C1" sqref="C1"/>
      <selection pane="bottomLeft" activeCell="A3" sqref="A3"/>
      <selection pane="bottomRight" activeCell="C11" sqref="C11"/>
    </sheetView>
  </sheetViews>
  <sheetFormatPr defaultColWidth="8.8984375" defaultRowHeight="16" x14ac:dyDescent="0.3"/>
  <cols>
    <col min="1" max="1" width="23.8984375" style="17" customWidth="1"/>
    <col min="2" max="2" width="48.3984375" style="9" customWidth="1"/>
    <col min="3" max="3" width="45.8984375" style="9" customWidth="1"/>
    <col min="4" max="4" width="19.3984375" style="9" customWidth="1"/>
    <col min="5" max="5" width="27.69921875" style="8" customWidth="1"/>
    <col min="6" max="6" width="16.59765625" style="11" customWidth="1"/>
    <col min="7" max="7" width="14.296875" style="10" customWidth="1"/>
    <col min="8" max="8" width="6.69921875" style="9" customWidth="1"/>
    <col min="9" max="9" width="45.8984375" style="9" customWidth="1"/>
    <col min="10" max="10" width="16.8984375" style="11" customWidth="1"/>
    <col min="11" max="11" width="14.296875" style="10" customWidth="1"/>
    <col min="12" max="12" width="32.09765625" style="12" customWidth="1"/>
    <col min="13" max="13" width="11.59765625" style="8" customWidth="1"/>
    <col min="14" max="14" width="10.8984375" style="8" customWidth="1"/>
    <col min="15" max="16384" width="8.8984375" style="8"/>
  </cols>
  <sheetData>
    <row r="1" spans="1:14" s="19" customFormat="1" ht="49" customHeight="1" thickBot="1" x14ac:dyDescent="0.4">
      <c r="A1" s="18"/>
      <c r="B1" s="18"/>
      <c r="C1" s="98" t="s">
        <v>154</v>
      </c>
      <c r="D1" s="147" t="s">
        <v>188</v>
      </c>
      <c r="E1" s="147"/>
      <c r="F1" s="147"/>
      <c r="G1" s="147"/>
      <c r="H1" s="75"/>
      <c r="I1" s="93" t="str">
        <f>C1</f>
        <v>State Name
(please select)</v>
      </c>
      <c r="J1" s="147" t="s">
        <v>189</v>
      </c>
      <c r="K1" s="147"/>
      <c r="L1" s="147"/>
      <c r="M1" s="147"/>
    </row>
    <row r="2" spans="1:14" s="14" customFormat="1" ht="45.65" thickBot="1" x14ac:dyDescent="0.45">
      <c r="A2" s="20" t="s">
        <v>0</v>
      </c>
      <c r="B2" s="21" t="s">
        <v>1</v>
      </c>
      <c r="C2" s="21" t="s">
        <v>58</v>
      </c>
      <c r="D2" s="21" t="s">
        <v>2</v>
      </c>
      <c r="E2" s="21" t="s">
        <v>3</v>
      </c>
      <c r="F2" s="21" t="s">
        <v>4</v>
      </c>
      <c r="G2" s="22" t="s">
        <v>5</v>
      </c>
      <c r="H2" s="76"/>
      <c r="I2" s="82" t="s">
        <v>59</v>
      </c>
      <c r="J2" s="83" t="s">
        <v>4</v>
      </c>
      <c r="K2" s="83" t="s">
        <v>46</v>
      </c>
      <c r="L2" s="84" t="s">
        <v>6</v>
      </c>
      <c r="M2" s="15" t="s">
        <v>7</v>
      </c>
      <c r="N2" s="16"/>
    </row>
    <row r="3" spans="1:14" ht="54.65" customHeight="1" x14ac:dyDescent="0.3">
      <c r="A3" s="121" t="s">
        <v>67</v>
      </c>
      <c r="B3" s="39" t="s">
        <v>29</v>
      </c>
      <c r="C3" s="99"/>
      <c r="D3" s="40" t="b">
        <f>IF(F3="Advanced",Menu!G2,IF('Tier Assessment Tool'!F3="Proficient",Menu!H2,IF('Tier Assessment Tool'!F3="Foundational",Menu!I2,IF('Tier Assessment Tool'!F3="Below Foundational",Menu!J2))))</f>
        <v>0</v>
      </c>
      <c r="E3" s="101"/>
      <c r="F3" s="41" t="b">
        <f>IF(C3=Menu!C2,"Advanced",IF('Tier Assessment Tool'!C3=Menu!D2,"Proficient",IF('Tier Assessment Tool'!C3=Menu!E2,"Foundational",IF('Tier Assessment Tool'!C3=Menu!F2,"Below Foundational"))))</f>
        <v>0</v>
      </c>
      <c r="G3" s="42" t="b">
        <f>IF(F3="Advanced",3,IF(F3="Proficient",2,IF(F3="Foundational",1,IF(F3="Below Foundational",0))))</f>
        <v>0</v>
      </c>
      <c r="H3" s="77"/>
      <c r="I3" s="109"/>
      <c r="J3" s="89" t="b">
        <f>IF(I3=Menu!C2, "Advanced",IF('Tier Assessment Tool'!I3=Menu!D2, "Proficient",IF('Tier Assessment Tool'!I3=Menu!E2, "Foundational",IF('Tier Assessment Tool'!I3=Menu!F2,"Below Foundational"))))</f>
        <v>0</v>
      </c>
      <c r="K3" s="90" t="b">
        <f>IF(J3="Advanced",3,IF(J3="Proficient",2,IF(J3="Foundational",1,IF(J3="Below Foundational",0))))</f>
        <v>0</v>
      </c>
      <c r="L3" s="111"/>
      <c r="M3" s="63">
        <f>G3-K3</f>
        <v>0</v>
      </c>
    </row>
    <row r="4" spans="1:14" ht="54.65" customHeight="1" x14ac:dyDescent="0.3">
      <c r="A4" s="122"/>
      <c r="B4" s="23" t="s">
        <v>31</v>
      </c>
      <c r="C4" s="100"/>
      <c r="D4" s="24" t="b">
        <f>IF(F4="Advanced",Menu!G3,IF('Tier Assessment Tool'!F4="Proficient",Menu!H3,IF('Tier Assessment Tool'!F4="Foundational",Menu!I3,IF('Tier Assessment Tool'!F4="Below Foundational",Menu!J2))))</f>
        <v>0</v>
      </c>
      <c r="E4" s="102"/>
      <c r="F4" s="25" t="b">
        <f>IF(C4=Menu!C3,"Advanced",IF('Tier Assessment Tool'!C4=Menu!D3,"Proficient",IF('Tier Assessment Tool'!C4=Menu!E3,"Foundational",IF('Tier Assessment Tool'!C4=Menu!F3,"Below Foundational"))))</f>
        <v>0</v>
      </c>
      <c r="G4" s="43" t="b">
        <f>IF(F4="Advanced",3,IF(F4="Proficient",2,IF(F4="Foundational",1,IF(F4="Below Foundational",0))))</f>
        <v>0</v>
      </c>
      <c r="H4" s="77"/>
      <c r="I4" s="110"/>
      <c r="J4" s="91" t="b">
        <f>IF(I4=Menu!C3, "Advanced",IF('Tier Assessment Tool'!I4=Menu!D3, "Proficient",IF('Tier Assessment Tool'!I4=Menu!E3, "Foundational",IF('Tier Assessment Tool'!I4=Menu!F3,"Below Foundational"))))</f>
        <v>0</v>
      </c>
      <c r="K4" s="92" t="b">
        <f>IF(J4="Advanced",3,IF(J4="Proficient",2,IF(J4="Foundational",1,IF(J4="Below Foundational",0))))</f>
        <v>0</v>
      </c>
      <c r="L4" s="112"/>
      <c r="M4" s="63">
        <f>G4-K4</f>
        <v>0</v>
      </c>
    </row>
    <row r="5" spans="1:14" ht="54.65" customHeight="1" x14ac:dyDescent="0.3">
      <c r="A5" s="122"/>
      <c r="B5" s="23" t="s">
        <v>10</v>
      </c>
      <c r="C5" s="100"/>
      <c r="D5" s="24" t="b">
        <f>IF(F5="Advanced",Menu!G4,IF('Tier Assessment Tool'!F5="Proficient",Menu!H4,IF('Tier Assessment Tool'!F5="Foundational",Menu!I4,IF('Tier Assessment Tool'!F5="Below Foundational",Menu!J3))))</f>
        <v>0</v>
      </c>
      <c r="E5" s="102" t="s">
        <v>74</v>
      </c>
      <c r="F5" s="25" t="b">
        <f>IF(C5=Menu!C4,"Advanced",IF('Tier Assessment Tool'!C5=Menu!D4,"Proficient",IF('Tier Assessment Tool'!C5=Menu!E4,"Foundational",IF('Tier Assessment Tool'!C5=Menu!F4,"Below Foundational"))))</f>
        <v>0</v>
      </c>
      <c r="G5" s="43" t="b">
        <f>IF(F5="Advanced",3,IF(F5="Proficient",2,IF(F5="Foundational",1,IF(F5="Below Foundational",0))))</f>
        <v>0</v>
      </c>
      <c r="H5" s="77"/>
      <c r="I5" s="110"/>
      <c r="J5" s="91" t="b">
        <f>IF(I5=Menu!C4, "Advanced",IF('Tier Assessment Tool'!I5=Menu!D4, "Proficient",IF('Tier Assessment Tool'!I5=Menu!E4, "Foundational",IF('Tier Assessment Tool'!I5=Menu!F4,"Below Foundational"))))</f>
        <v>0</v>
      </c>
      <c r="K5" s="92" t="b">
        <f>IF(J5="Advanced",3,IF(J5="Proficient",2,IF(J5="Foundational",1,IF(J5="Below Foundational",0))))</f>
        <v>0</v>
      </c>
      <c r="L5" s="112"/>
      <c r="M5" s="63">
        <f>G5-K5</f>
        <v>0</v>
      </c>
    </row>
    <row r="6" spans="1:14" ht="54.65" customHeight="1" x14ac:dyDescent="0.3">
      <c r="A6" s="122"/>
      <c r="B6" s="23" t="s">
        <v>9</v>
      </c>
      <c r="C6" s="100"/>
      <c r="D6" s="24" t="b">
        <f>IF(F6="Advanced",Menu!G5,IF('Tier Assessment Tool'!F6="Proficient",Menu!H5,IF('Tier Assessment Tool'!F6="Foundational",Menu!I5,IF('Tier Assessment Tool'!F6="Below Foundational",Menu!J4))))</f>
        <v>0</v>
      </c>
      <c r="E6" s="102" t="s">
        <v>74</v>
      </c>
      <c r="F6" s="25" t="b">
        <f>IF(C6=Menu!C5,"Advanced",IF('Tier Assessment Tool'!C6=Menu!D5,"Proficient",IF('Tier Assessment Tool'!C6=Menu!E5,"Foundational",IF('Tier Assessment Tool'!C6=Menu!F5,"Below Foundational"))))</f>
        <v>0</v>
      </c>
      <c r="G6" s="43" t="b">
        <f>IF(F6="Advanced",3,IF(F6="Proficient",2,IF(F6="Foundational",1,IF(F6="Below Foundational",0))))</f>
        <v>0</v>
      </c>
      <c r="H6" s="77"/>
      <c r="I6" s="110"/>
      <c r="J6" s="91" t="b">
        <f>IF(I6=Menu!C5, "Advanced",IF('Tier Assessment Tool'!I6=Menu!D5, "Proficient",IF('Tier Assessment Tool'!I6=Menu!E5, "Foundational",IF('Tier Assessment Tool'!I6=Menu!F5,"Below Foundational"))))</f>
        <v>0</v>
      </c>
      <c r="K6" s="92" t="b">
        <f>IF(J6="Advanced",3,IF(J6="Proficient",2,IF(J6="Foundational",1,IF(J6="Below Foundational",0))))</f>
        <v>0</v>
      </c>
      <c r="L6" s="112"/>
      <c r="M6" s="64">
        <f>G6-K6</f>
        <v>0</v>
      </c>
    </row>
    <row r="7" spans="1:14" ht="54.65" customHeight="1" x14ac:dyDescent="0.3">
      <c r="A7" s="122"/>
      <c r="B7" s="23" t="s">
        <v>173</v>
      </c>
      <c r="C7" s="100"/>
      <c r="D7" s="24" t="b">
        <f>IF(F7="Advanced",Menu!G6,IF('Tier Assessment Tool'!F7="Proficient",Menu!H6,IF('Tier Assessment Tool'!F7="Foundational",Menu!I6,IF('Tier Assessment Tool'!F7="Below Foundational",Menu!J5))))</f>
        <v>0</v>
      </c>
      <c r="E7" s="102" t="s">
        <v>74</v>
      </c>
      <c r="F7" s="25" t="b">
        <f>IF(C7=Menu!C6,"Advanced",IF('Tier Assessment Tool'!C7=Menu!D6,"Proficient",IF('Tier Assessment Tool'!C7=Menu!E6,"Foundational",IF('Tier Assessment Tool'!C7=Menu!F6,"Below Foundational"))))</f>
        <v>0</v>
      </c>
      <c r="G7" s="43" t="b">
        <f>IF(F7="Advanced",3,IF(F7="Proficient",2,IF(F7="Foundational",1,IF(F7="Below Foundational",0))))</f>
        <v>0</v>
      </c>
      <c r="H7" s="77"/>
      <c r="I7" s="110"/>
      <c r="J7" s="91" t="b">
        <f>IF(I7=Menu!C6, "Advanced",IF('Tier Assessment Tool'!I7=Menu!D6, "Proficient",IF('Tier Assessment Tool'!I7=Menu!E6, "Foundational",IF('Tier Assessment Tool'!I7=Menu!F6,"Below Foundational"))))</f>
        <v>0</v>
      </c>
      <c r="K7" s="92" t="b">
        <f>IF(J7="Advanced",3,IF(J7="Proficient",2,IF(J7="Foundational",1,IF(J7="Below Foundational",0))))</f>
        <v>0</v>
      </c>
      <c r="L7" s="112"/>
      <c r="M7" s="63">
        <f>G7-K7</f>
        <v>0</v>
      </c>
    </row>
    <row r="8" spans="1:14" ht="14" thickBot="1" x14ac:dyDescent="0.35">
      <c r="A8" s="123"/>
      <c r="B8" s="44" t="s">
        <v>64</v>
      </c>
      <c r="C8" s="133" t="str">
        <f>IF(AND(G3&gt;=1,G4&gt;=1,G5&gt;=1,G6&gt;=1,G7&gt;=1,(SUM(G3:G7)=15)),"ADVANCED",IF(AND(G3&gt;=1,G4&gt;=1,G5&gt;=1,G6&gt;=1,G7&gt;=1,(SUM(G3:G7)&gt;=13),(SUM(G3:G7)&lt;=14)),"PROFICIENT - NEAR ADVANCED",IF(AND(G3&gt;=1,G4&gt;=1,G5&gt;=1,G6&gt;=1,G7&gt;=1,(SUM(G3:G7)&gt;=10),(SUM(G3:G7)&lt;=12)),"PROFICIENT",IF(AND(G3&gt;=1,G4&gt;=1,G5&gt;=1,G6&gt;=1,G7&gt;=1,(SUM(G3:G7)&gt;=8),(SUM(G3:G7)&lt;=9)),"FOUNDATIONAL - NEAR PROFICIENT",IF(AND(G3&gt;=1,G4&gt;=1,G5&gt;=1,G6&gt;=1,G7&gt;=1,(SUM(G3:G7)&gt;=5),(SUM(G3:G7)&lt;=7)),"FOUNDATIONAL","BELOW FOUNDATIONAL")))))</f>
        <v>BELOW FOUNDATIONAL</v>
      </c>
      <c r="D8" s="133"/>
      <c r="E8" s="133"/>
      <c r="F8" s="133"/>
      <c r="G8" s="134"/>
      <c r="H8" s="78"/>
      <c r="I8" s="158" t="str">
        <f>IF(AND(K3&gt;=1,K4&gt;=1,K5&gt;=1,K6&gt;=1,K7&gt;=1,(SUM(K3:K7)=15)),"ADVANCED",IF(AND(K3&gt;=1,K4&gt;=1,K5&gt;=1,K6&gt;=1,K7&gt;=1,(SUM(K3:K7)&gt;=13),(SUM(K3:K7)&lt;=14)),"PROFICIENT - NEAR ADVANCED",IF(AND(K3&gt;=1,K4&gt;=1,K5&gt;=1,K6&gt;=1,K7&gt;=1,(SUM(K3:K7)&gt;=10),(SUM(K3:K7)&lt;=12)),"PROFICIENT",IF(AND(K3&gt;=1,K4&gt;=1,K5&gt;=1,K6&gt;=1,K7&gt;=1,(SUM(K3:K7)&gt;=8),(SUM(K3:K7)&lt;=9)),"FOUNDATIONAL - NEAR PROFICIENT",IF(AND(K3&gt;=1,K4&gt;=1,K5&gt;=1,K6&gt;=1,K7&gt;=1,(SUM(K3:K7)&gt;=5),(SUM(K3:K7)&lt;=7)),"FOUNDATIONAL","BELOW FOUNDATIONAL")))))</f>
        <v>BELOW FOUNDATIONAL</v>
      </c>
      <c r="J8" s="159"/>
      <c r="K8" s="159"/>
      <c r="L8" s="160"/>
      <c r="M8" s="65" t="str">
        <f>IF(C8=I8,"Yes","No")</f>
        <v>Yes</v>
      </c>
    </row>
    <row r="9" spans="1:14" ht="54" customHeight="1" x14ac:dyDescent="0.3">
      <c r="A9" s="124" t="s">
        <v>68</v>
      </c>
      <c r="B9" s="45" t="s">
        <v>186</v>
      </c>
      <c r="C9" s="99"/>
      <c r="D9" s="46" t="b">
        <f>IF(F9="Advanced",Menu!G7,IF('Tier Assessment Tool'!F9="Proficient",Menu!H7,IF('Tier Assessment Tool'!F9="Foundational",Menu!I7,IF('Tier Assessment Tool'!F9="Below Foundational",Menu!J7))))</f>
        <v>0</v>
      </c>
      <c r="E9" s="103"/>
      <c r="F9" s="47" t="b">
        <f>IF(C9=Menu!C7,"Advanced",IF('Tier Assessment Tool'!C9=Menu!D7,"Proficient",IF('Tier Assessment Tool'!C9=Menu!E7,"Foundational",IF('Tier Assessment Tool'!C9=Menu!F7,"Below Foundational"))))</f>
        <v>0</v>
      </c>
      <c r="G9" s="48" t="b">
        <f>IF(F9="Advanced",3,IF(F9="Proficient",2,IF(F9="Foundational",1,IF(F9="Below Foundational",0))))</f>
        <v>0</v>
      </c>
      <c r="H9" s="77"/>
      <c r="I9" s="109"/>
      <c r="J9" s="85" t="b">
        <f>IF(I9=Menu!C7, "Advanced",IF('Tier Assessment Tool'!I9=Menu!D7, "Proficient",IF('Tier Assessment Tool'!I9=Menu!E7, "Foundational",IF('Tier Assessment Tool'!I9=Menu!F7,"Below Foundational"))))</f>
        <v>0</v>
      </c>
      <c r="K9" s="86" t="b">
        <f>IF(J9="Advanced",3,IF(J9="Proficient",2,IF(J9="Foundational",1,IF(J9="Below Foundational",0))))</f>
        <v>0</v>
      </c>
      <c r="L9" s="112"/>
      <c r="M9" s="66">
        <f>G9-K9</f>
        <v>0</v>
      </c>
    </row>
    <row r="10" spans="1:14" ht="54" customHeight="1" x14ac:dyDescent="0.3">
      <c r="A10" s="125"/>
      <c r="B10" s="26" t="s">
        <v>32</v>
      </c>
      <c r="C10" s="100"/>
      <c r="D10" s="27" t="b">
        <f>IF(F10="Advanced",Menu!G8,IF('Tier Assessment Tool'!F10="Proficient",Menu!H8,IF('Tier Assessment Tool'!F10="Foundational",Menu!I8,IF('Tier Assessment Tool'!F10="Below Foundational",Menu!J8))))</f>
        <v>0</v>
      </c>
      <c r="E10" s="104"/>
      <c r="F10" s="28" t="b">
        <f>IF(C10=Menu!C8,"Advanced",IF('Tier Assessment Tool'!C10=Menu!D8,"Proficient",IF('Tier Assessment Tool'!C10=Menu!E8,"Foundational",IF('Tier Assessment Tool'!C10=Menu!F8,"Below Foundational"))))</f>
        <v>0</v>
      </c>
      <c r="G10" s="49" t="b">
        <f t="shared" ref="G10" si="0">IF(F10="Advanced",3,IF(F10="Proficient",2,IF(F10="Foundational",1,IF(F10="Below Foundational",0))))</f>
        <v>0</v>
      </c>
      <c r="H10" s="77"/>
      <c r="I10" s="110"/>
      <c r="J10" s="87" t="b">
        <f>IF(I10=Menu!C8, "Advanced",IF('Tier Assessment Tool'!I10=Menu!D8, "Proficient",IF('Tier Assessment Tool'!I10=Menu!E8, "Foundational",IF('Tier Assessment Tool'!I10=Menu!F8,"Below Foundational"))))</f>
        <v>0</v>
      </c>
      <c r="K10" s="88" t="b">
        <f>IF(J10="Advanced",3,IF(J10="Proficient",2,IF(J10="Foundational",1,IF(J10="Below Foundational",0))))</f>
        <v>0</v>
      </c>
      <c r="L10" s="112"/>
      <c r="M10" s="67">
        <f>G10-K10</f>
        <v>0</v>
      </c>
    </row>
    <row r="11" spans="1:14" ht="54" customHeight="1" x14ac:dyDescent="0.3">
      <c r="A11" s="125"/>
      <c r="B11" s="26" t="s">
        <v>13</v>
      </c>
      <c r="C11" s="100"/>
      <c r="D11" s="27" t="b">
        <f>IF(F11="Advanced",Menu!G9,IF('Tier Assessment Tool'!F11="Proficient",Menu!H9,IF('Tier Assessment Tool'!F11="Foundational",Menu!I9,IF('Tier Assessment Tool'!F11="Below Foundational",Menu!J9))))</f>
        <v>0</v>
      </c>
      <c r="E11" s="104"/>
      <c r="F11" s="28" t="b">
        <f>IF(C11=Menu!C9,"Advanced",IF('Tier Assessment Tool'!C11=Menu!D9,"Proficient",IF('Tier Assessment Tool'!C11=Menu!E9,"Foundational",IF('Tier Assessment Tool'!C11=Menu!F9,"Below Foundational"))))</f>
        <v>0</v>
      </c>
      <c r="G11" s="49" t="b">
        <f>IF(F11="Advanced",3,IF(F11="Proficient",2,IF(F11="Foundational",1,IF(F11="Below Foundational",0))))</f>
        <v>0</v>
      </c>
      <c r="H11" s="77"/>
      <c r="I11" s="110"/>
      <c r="J11" s="87" t="b">
        <f>IF(I11=Menu!C9, "Advanced",IF('Tier Assessment Tool'!I11=Menu!D9, "Proficient",IF('Tier Assessment Tool'!I11=Menu!E9, "Foundational",IF('Tier Assessment Tool'!I11=Menu!F9,"Below Foundational"))))</f>
        <v>0</v>
      </c>
      <c r="K11" s="88" t="b">
        <f t="shared" ref="K11:K12" si="1">IF(J11="Advanced",3,IF(J11="Proficient",2,IF(J11="Foundational",1,IF(J11="Below Foundational",0))))</f>
        <v>0</v>
      </c>
      <c r="L11" s="112"/>
      <c r="M11" s="67">
        <f>G11-K11</f>
        <v>0</v>
      </c>
    </row>
    <row r="12" spans="1:14" ht="54" customHeight="1" x14ac:dyDescent="0.3">
      <c r="A12" s="125"/>
      <c r="B12" s="26" t="s">
        <v>172</v>
      </c>
      <c r="C12" s="100"/>
      <c r="D12" s="27" t="b">
        <f>IF(F12="Advanced",Menu!G10,IF('Tier Assessment Tool'!F12="Proficient",Menu!H10,IF('Tier Assessment Tool'!F12="Foundational",Menu!I10,IF('Tier Assessment Tool'!F12="Below Foundational",Menu!J10))))</f>
        <v>0</v>
      </c>
      <c r="E12" s="104"/>
      <c r="F12" s="28" t="b">
        <f>IF(C12=Menu!C10,"Advanced",IF('Tier Assessment Tool'!C12=Menu!D10,"Proficient",IF('Tier Assessment Tool'!C12=Menu!E10,"Foundational",IF('Tier Assessment Tool'!C12=Menu!F10,"Below Foundational"))))</f>
        <v>0</v>
      </c>
      <c r="G12" s="49" t="b">
        <f>IF(F12="Advanced",3,IF(F12="Proficient",2,IF(F12="Foundational",1,IF(F12="Below Foundational",0))))</f>
        <v>0</v>
      </c>
      <c r="H12" s="77"/>
      <c r="I12" s="110"/>
      <c r="J12" s="87" t="b">
        <f>IF(I12=Menu!C10, "Advanced",IF('Tier Assessment Tool'!I12=Menu!D10, "Proficient",IF('Tier Assessment Tool'!I12=Menu!E10, "Foundational",IF('Tier Assessment Tool'!I12=Menu!F10,"Below Foundational"))))</f>
        <v>0</v>
      </c>
      <c r="K12" s="88" t="b">
        <f t="shared" si="1"/>
        <v>0</v>
      </c>
      <c r="L12" s="112"/>
      <c r="M12" s="67">
        <f>G12-K12</f>
        <v>0</v>
      </c>
    </row>
    <row r="13" spans="1:14" ht="54" customHeight="1" x14ac:dyDescent="0.3">
      <c r="A13" s="125"/>
      <c r="B13" s="26" t="s">
        <v>12</v>
      </c>
      <c r="C13" s="100"/>
      <c r="D13" s="27" t="b">
        <f>IF(F13="Advanced",Menu!G11,IF('Tier Assessment Tool'!F13="Proficient",Menu!H11,IF('Tier Assessment Tool'!F13="Foundational",Menu!I11,IF('Tier Assessment Tool'!F13="Below Foundational",Menu!J11))))</f>
        <v>0</v>
      </c>
      <c r="E13" s="104"/>
      <c r="F13" s="28" t="b">
        <f>IF(C13=Menu!C11,"Advanced",IF('Tier Assessment Tool'!C13=Menu!D11,"Proficient",IF('Tier Assessment Tool'!C13=Menu!E11,"Foundational",IF('Tier Assessment Tool'!C13=Menu!F11,"Below Foundational"))))</f>
        <v>0</v>
      </c>
      <c r="G13" s="49" t="b">
        <f t="shared" ref="G13" si="2">IF(F13="Advanced",3,IF(F13="Proficient",2,IF(F13="Foundational",1,IF(F13="Below Foundational",0))))</f>
        <v>0</v>
      </c>
      <c r="H13" s="77"/>
      <c r="I13" s="110"/>
      <c r="J13" s="87" t="b">
        <f>IF(I13=Menu!C11, "Advanced",IF('Tier Assessment Tool'!I13=Menu!D11, "Proficient",IF('Tier Assessment Tool'!I13=Menu!E11, "Foundational",IF('Tier Assessment Tool'!I13=Menu!F11,"Below Foundational"))))</f>
        <v>0</v>
      </c>
      <c r="K13" s="88" t="b">
        <f>IF(J13="Advanced",3,IF(J13="Proficient",2,IF(J13="Foundational",1,IF(J13="Below Foundational",0))))</f>
        <v>0</v>
      </c>
      <c r="L13" s="112"/>
      <c r="M13" s="67">
        <f>G13-K13</f>
        <v>0</v>
      </c>
    </row>
    <row r="14" spans="1:14" ht="14" thickBot="1" x14ac:dyDescent="0.35">
      <c r="A14" s="126"/>
      <c r="B14" s="50" t="s">
        <v>65</v>
      </c>
      <c r="C14" s="135" t="str">
        <f>IF(AND(G9&gt;=1,G10&gt;=1,G11&gt;=1,G12&gt;=1,G13&gt;=1,(SUM(G9:G13)=15)),"ADVANCED",IF(AND(G9&gt;=1,G10&gt;=1,G11&gt;=1,G12&gt;=1,G13&gt;=1,(SUM(G9:G13)&gt;=13),(SUM(G9:G13)&lt;=14)),"PROFICIENT - NEAR ADVANCED",IF(AND(G9&gt;=1,G10&gt;=1,G11&gt;=1,G12&gt;=1,G13&gt;=1,(SUM(G9:G13)&gt;=10),(SUM(G9:G13)&lt;=12)),"PROFICIENT",IF(AND(G9&gt;=1,G10&gt;=1,G11&gt;=1,G12&gt;=1,G13&gt;=1,(SUM(G9:G13)&gt;=8),(SUM(G9:G13)&lt;=9)),"FOUNDATIONAL - NEAR PROFICIENT",IF(AND(G9&gt;=1,G10&gt;=1,G11&gt;=1,G12&gt;=1,G13&gt;=1,(SUM(G9:G13)&gt;=5),(SUM(G9:G13)&lt;=7)),"FOUNDATIONAL","BELOW FOUNDATIONAL")))))</f>
        <v>BELOW FOUNDATIONAL</v>
      </c>
      <c r="D14" s="135"/>
      <c r="E14" s="135"/>
      <c r="F14" s="135"/>
      <c r="G14" s="136"/>
      <c r="H14" s="78"/>
      <c r="I14" s="161" t="str">
        <f>IF(AND(K9&gt;=1,K10&gt;=1,K11&gt;=1,K12&gt;=1,K13&gt;=1,(SUM(K9:K13)=15)),"ADVANCED",IF(AND(K9&gt;=1,K10&gt;=1,K11&gt;=1,K12&gt;=1,K13&gt;=1,(SUM(K9:K13)&gt;=13),(SUM(K9:K13)&lt;=14)),"PROFICIENT - NEAR ADVANCED",IF(AND(K9&gt;=1,K10&gt;=1,K11&gt;=1,K12&gt;=1,K13&gt;=1,(SUM(K9:K13)&gt;=10),(SUM(K9:K13)&lt;=12)),"PROFICIENT",IF(AND(K9&gt;=1,K10&gt;=1,K11&gt;=1,K12&gt;=1,K13&gt;=1,(SUM(K9:K13)&gt;=8),(SUM(K9:K13)&lt;=9)),"FOUNDATIONAL - NEAR PROFICIENT",IF(AND(K9&gt;=1,K10&gt;=1,K11&gt;=1,K12&gt;=1,K13&gt;=1,(SUM(K9:K13)&gt;=5),(SUM(K9:K13)&lt;=7)),"FOUNDATIONAL","BELOW FOUNDATIONAL")))))</f>
        <v>BELOW FOUNDATIONAL</v>
      </c>
      <c r="J14" s="135"/>
      <c r="K14" s="135"/>
      <c r="L14" s="162"/>
      <c r="M14" s="68" t="str">
        <f>IF(C14=I14,"Yes","No")</f>
        <v>Yes</v>
      </c>
    </row>
    <row r="15" spans="1:14" ht="54" customHeight="1" x14ac:dyDescent="0.3">
      <c r="A15" s="127" t="s">
        <v>71</v>
      </c>
      <c r="B15" s="51" t="s">
        <v>14</v>
      </c>
      <c r="C15" s="99"/>
      <c r="D15" s="52" t="b">
        <f>IF(F15="Advanced",Menu!G12,IF('Tier Assessment Tool'!F15="Proficient",Menu!H12,IF('Tier Assessment Tool'!F15="Foundational",Menu!I12,IF('Tier Assessment Tool'!F15="Below Foundational",Menu!J12))))</f>
        <v>0</v>
      </c>
      <c r="E15" s="105" t="s">
        <v>74</v>
      </c>
      <c r="F15" s="53" t="b">
        <f>IF(C15=Menu!C12,"Advanced",IF('Tier Assessment Tool'!C15=Menu!E12,"Foundational",IF('Tier Assessment Tool'!C15=Menu!F12,"Below Foundational")))</f>
        <v>0</v>
      </c>
      <c r="G15" s="54" t="b">
        <f>IF(F15="Advanced",3,IF(F15="Proficient",2,IF(F15="Foundational",1,IF(F15="Below Foundational",0))))</f>
        <v>0</v>
      </c>
      <c r="H15" s="77"/>
      <c r="I15" s="109"/>
      <c r="J15" s="85" t="b">
        <f>IF(I15=Menu!C12, "Advanced",IF('Tier Assessment Tool'!I15=Menu!E12, "Foundational",IF('Tier Assessment Tool'!I15=Menu!F12,"Below Foundational")))</f>
        <v>0</v>
      </c>
      <c r="K15" s="86" t="b">
        <f>IF(J15="Advanced",3,IF(J15="Proficient",2,IF(J15="Foundational",1,IF(J15="Below Foundational",0))))</f>
        <v>0</v>
      </c>
      <c r="L15" s="112"/>
      <c r="M15" s="66">
        <f>G15-K15</f>
        <v>0</v>
      </c>
    </row>
    <row r="16" spans="1:14" ht="54" customHeight="1" x14ac:dyDescent="0.3">
      <c r="A16" s="128"/>
      <c r="B16" s="32" t="s">
        <v>191</v>
      </c>
      <c r="C16" s="33"/>
      <c r="D16" s="33"/>
      <c r="E16" s="33"/>
      <c r="F16" s="35"/>
      <c r="G16" s="56"/>
      <c r="H16" s="77"/>
      <c r="I16" s="113"/>
      <c r="J16" s="114"/>
      <c r="K16" s="115"/>
      <c r="L16" s="116"/>
      <c r="M16" s="67">
        <f>G16-K16</f>
        <v>0</v>
      </c>
    </row>
    <row r="17" spans="1:13" ht="54" customHeight="1" x14ac:dyDescent="0.3">
      <c r="A17" s="128"/>
      <c r="B17" s="32" t="s">
        <v>70</v>
      </c>
      <c r="C17" s="33"/>
      <c r="D17" s="33"/>
      <c r="E17" s="34"/>
      <c r="F17" s="35"/>
      <c r="G17" s="56"/>
      <c r="H17" s="77"/>
      <c r="I17" s="113"/>
      <c r="J17" s="114"/>
      <c r="K17" s="115"/>
      <c r="L17" s="116"/>
      <c r="M17" s="67"/>
    </row>
    <row r="18" spans="1:13" ht="54" customHeight="1" x14ac:dyDescent="0.3">
      <c r="A18" s="128"/>
      <c r="B18" s="29" t="s">
        <v>15</v>
      </c>
      <c r="C18" s="100"/>
      <c r="D18" s="30" t="b">
        <f>IF(F18="Advanced",Menu!G15,IF('Tier Assessment Tool'!F18="Proficient",Menu!H15,IF('Tier Assessment Tool'!F18="Foundational",Menu!I15,IF('Tier Assessment Tool'!F18="Not Applicable",Menu!J15))))</f>
        <v>0</v>
      </c>
      <c r="E18" s="106" t="s">
        <v>74</v>
      </c>
      <c r="F18" s="31" t="b">
        <f>IF(C18=Menu!C15,"Advanced",IF('Tier Assessment Tool'!C18=Menu!D15,"Proficient",IF('Tier Assessment Tool'!C18=Menu!F15,"Not Applicable")))</f>
        <v>0</v>
      </c>
      <c r="G18" s="55" t="b">
        <f>IF(F18="Advanced",3,IF(F18="Proficient",2,IF(F18="Foundational",1,IF(F18="Not Applicable",0))))</f>
        <v>0</v>
      </c>
      <c r="H18" s="77"/>
      <c r="I18" s="110"/>
      <c r="J18" s="87" t="b">
        <f>IF(I18=Menu!C15, "Advanced",IF('Tier Assessment Tool'!I18=Menu!D15, "Proficient",IF('Tier Assessment Tool'!I18=Menu!F15,"Not Applicable")))</f>
        <v>0</v>
      </c>
      <c r="K18" s="88" t="b">
        <f>IF(J18="Advanced",3,IF(J18="Proficient",2,IF(J18="Foundational",1,IF(J18="Not Applicable",0))))</f>
        <v>0</v>
      </c>
      <c r="L18" s="112"/>
      <c r="M18" s="67">
        <f>G18-K18</f>
        <v>0</v>
      </c>
    </row>
    <row r="19" spans="1:13" ht="14" thickBot="1" x14ac:dyDescent="0.35">
      <c r="A19" s="129"/>
      <c r="B19" s="57" t="s">
        <v>66</v>
      </c>
      <c r="C19" s="137" t="str">
        <f>IF(AND(G15&gt;=1,(SUM(G15:G18)=6)),"ADVANCED",IF(AND(G15&gt;=1,(SUM(G15:G18)=5)),"PROFICIENT - NEAR ADVANCED",IF(AND(G15&gt;=1,(SUM(G15:G18)&gt;=3),(SUM(G15:G18)&lt;=4)),"PROFICIENT",IF(AND(G15&gt;=1,(SUM(G15:G18)=2)),"FOUNDATIONAL - NEAR PROFICIENT",IF(AND(G15&gt;=1,(SUM(G15:G18)=1)),"FOUNDATIONAL","BELOW FOUNDATIONAL")))))</f>
        <v>BELOW FOUNDATIONAL</v>
      </c>
      <c r="D19" s="137"/>
      <c r="E19" s="137"/>
      <c r="F19" s="137"/>
      <c r="G19" s="138"/>
      <c r="H19" s="78"/>
      <c r="I19" s="163" t="str">
        <f>IF(AND(K15&gt;=1,(SUM(K15:K18)=6)),"ADVANCED",IF(AND(K15&gt;=1,(SUM(K15:K18)=5)),"PROFICIENT - NEAR ADVANCED",IF(AND(K15&gt;=1,(SUM(K15:K18)&gt;=3),(SUM(K15:K18)&lt;=4)),"PROFICIENT",IF(AND(K15&gt;=1,(SUM(K15:K18)=2)),"FOUNDATIONAL - NEAR PROFICIENT",IF(AND(K15&gt;=1,(SUM(K15:K18)=1)),"FOUNDATIONAL","BELOW FOUNDATIONAL")))))</f>
        <v>BELOW FOUNDATIONAL</v>
      </c>
      <c r="J19" s="137"/>
      <c r="K19" s="137"/>
      <c r="L19" s="164"/>
      <c r="M19" s="69" t="str">
        <f>IF(C19=I19,"Yes","No")</f>
        <v>Yes</v>
      </c>
    </row>
    <row r="20" spans="1:13" ht="54" customHeight="1" x14ac:dyDescent="0.3">
      <c r="A20" s="130" t="s">
        <v>69</v>
      </c>
      <c r="B20" s="58" t="s">
        <v>137</v>
      </c>
      <c r="C20" s="99"/>
      <c r="D20" s="59" t="b">
        <f>IF(F20="Advanced",Menu!G16,IF('Tier Assessment Tool'!F20="Proficient",Menu!H16,IF('Tier Assessment Tool'!F20="Foundational",Menu!I16,IF('Tier Assessment Tool'!F20="Below Foundational",Menu!J16))))</f>
        <v>0</v>
      </c>
      <c r="E20" s="107"/>
      <c r="F20" s="60" t="b">
        <f>IF(C20=Menu!C16,"Advanced",IF('Tier Assessment Tool'!C20=Menu!D16,"Proficient",IF('Tier Assessment Tool'!C20=Menu!E16,"Foundational",IF('Tier Assessment Tool'!C20=Menu!F16,"Below Foundational"))))</f>
        <v>0</v>
      </c>
      <c r="G20" s="61" t="b">
        <f t="shared" ref="G20:G23" si="3">IF(F20="Advanced",3,IF(F20="Proficient",2,IF(F20="Foundational",1,IF(F20="Below Foundational",0))))</f>
        <v>0</v>
      </c>
      <c r="H20" s="77"/>
      <c r="I20" s="109"/>
      <c r="J20" s="85" t="b">
        <f>IF(I20=Menu!C16, "Advanced",IF('Tier Assessment Tool'!I20=Menu!D16, "Proficient",IF('Tier Assessment Tool'!I20=Menu!E16, "Foundational",IF('Tier Assessment Tool'!I20=Menu!F16,"Below Foundational"))))</f>
        <v>0</v>
      </c>
      <c r="K20" s="86" t="b">
        <f>IF(J20="Advanced",3,IF(J20="Proficient",2,IF(J20="Foundational",1,IF(J20="Below Foundational",0))))</f>
        <v>0</v>
      </c>
      <c r="L20" s="112"/>
      <c r="M20" s="66">
        <f t="shared" ref="M20:M25" si="4">G20-K20</f>
        <v>0</v>
      </c>
    </row>
    <row r="21" spans="1:13" ht="54" customHeight="1" x14ac:dyDescent="0.3">
      <c r="A21" s="131"/>
      <c r="B21" s="36" t="s">
        <v>129</v>
      </c>
      <c r="C21" s="100"/>
      <c r="D21" s="37" t="b">
        <f>IF(F21="Advanced",Menu!G17,IF('Tier Assessment Tool'!F21="Proficient",Menu!H17,IF('Tier Assessment Tool'!F21="Foundational",Menu!I17,IF('Tier Assessment Tool'!F21="Below Foundational",Menu!J17))))</f>
        <v>0</v>
      </c>
      <c r="E21" s="108"/>
      <c r="F21" s="38" t="b">
        <f>IF(C21=Menu!C17,"Advanced",IF('Tier Assessment Tool'!C21=Menu!D17,"Proficient",IF('Tier Assessment Tool'!C21=Menu!E17,"Foundational",IF('Tier Assessment Tool'!C21=Menu!F17,"Below Foundational"))))</f>
        <v>0</v>
      </c>
      <c r="G21" s="62" t="b">
        <f t="shared" si="3"/>
        <v>0</v>
      </c>
      <c r="H21" s="77"/>
      <c r="I21" s="110"/>
      <c r="J21" s="87" t="b">
        <f>IF(I21=Menu!C17, "Advanced",IF('Tier Assessment Tool'!I21=Menu!D17, "Proficient",IF('Tier Assessment Tool'!I21=Menu!E17, "Foundational",IF('Tier Assessment Tool'!I21=Menu!F17,"Below Foundational"))))</f>
        <v>0</v>
      </c>
      <c r="K21" s="88" t="b">
        <f>IF(J21="Advanced",3,IF(J21="Proficient",2,IF(J21="Foundational",1,IF(J21="Below Foundational",0))))</f>
        <v>0</v>
      </c>
      <c r="L21" s="112"/>
      <c r="M21" s="67">
        <f t="shared" si="4"/>
        <v>0</v>
      </c>
    </row>
    <row r="22" spans="1:13" ht="54" customHeight="1" x14ac:dyDescent="0.3">
      <c r="A22" s="131"/>
      <c r="B22" s="36" t="s">
        <v>187</v>
      </c>
      <c r="C22" s="100"/>
      <c r="D22" s="37" t="b">
        <f>IF(F22="Advanced",Menu!G18,IF('Tier Assessment Tool'!F22="Proficient",Menu!H18,IF('Tier Assessment Tool'!F22="Foundational",Menu!I18,IF('Tier Assessment Tool'!F22="Below Foundational",Menu!J18))))</f>
        <v>0</v>
      </c>
      <c r="E22" s="108"/>
      <c r="F22" s="38" t="b">
        <f>IF(C22=Menu!C18,"Advanced",IF('Tier Assessment Tool'!C22=Menu!D18,"Proficient",IF('Tier Assessment Tool'!C22=Menu!E18,"Foundational",IF('Tier Assessment Tool'!C22=Menu!F18,"Below Foundational"))))</f>
        <v>0</v>
      </c>
      <c r="G22" s="62" t="b">
        <f t="shared" si="3"/>
        <v>0</v>
      </c>
      <c r="H22" s="77"/>
      <c r="I22" s="110"/>
      <c r="J22" s="87" t="b">
        <f>IF(I22=Menu!C18, "Advanced",IF('Tier Assessment Tool'!I22=Menu!D18, "Proficient",IF('Tier Assessment Tool'!I22=Menu!E18, "Foundational",IF('Tier Assessment Tool'!I22=Menu!F18,"Below Foundational"))))</f>
        <v>0</v>
      </c>
      <c r="K22" s="88" t="b">
        <f t="shared" ref="K22" si="5">IF(J22="Advanced",3,IF(J22="Proficient",2,IF(J22="Foundational",1,IF(J22="Below Foundational",0))))</f>
        <v>0</v>
      </c>
      <c r="L22" s="112"/>
      <c r="M22" s="67">
        <f t="shared" si="4"/>
        <v>0</v>
      </c>
    </row>
    <row r="23" spans="1:13" ht="54" customHeight="1" x14ac:dyDescent="0.3">
      <c r="A23" s="131"/>
      <c r="B23" s="36" t="s">
        <v>19</v>
      </c>
      <c r="C23" s="100"/>
      <c r="D23" s="37" t="b">
        <f>IF(F23="Advanced",Menu!G19,IF('Tier Assessment Tool'!F23="Proficient",Menu!H19,IF('Tier Assessment Tool'!F23="Foundational",Menu!I19,IF('Tier Assessment Tool'!F23="Below Foundational",Menu!J19))))</f>
        <v>0</v>
      </c>
      <c r="E23" s="108"/>
      <c r="F23" s="38" t="b">
        <f>IF(C23=Menu!C19,"Advanced",IF('Tier Assessment Tool'!C23=Menu!D19,"Proficient",IF('Tier Assessment Tool'!C23=Menu!E19,"Foundational",IF('Tier Assessment Tool'!C23=Menu!F19,"Below Foundational"))))</f>
        <v>0</v>
      </c>
      <c r="G23" s="62" t="b">
        <f t="shared" si="3"/>
        <v>0</v>
      </c>
      <c r="H23" s="77"/>
      <c r="I23" s="110"/>
      <c r="J23" s="87" t="b">
        <f>IF(I23=Menu!C19, "Advanced",IF('Tier Assessment Tool'!I23=Menu!D19, "Proficient",IF('Tier Assessment Tool'!I23=Menu!E19, "Foundational",IF('Tier Assessment Tool'!I23=Menu!F19,"Below Foundational"))))</f>
        <v>0</v>
      </c>
      <c r="K23" s="88" t="b">
        <f>IF(J23="Advanced",3,IF(J23="Proficient",2,IF(J23="Foundational",1,IF(J23="Below Foundational",0))))</f>
        <v>0</v>
      </c>
      <c r="L23" s="112"/>
      <c r="M23" s="67">
        <f t="shared" si="4"/>
        <v>0</v>
      </c>
    </row>
    <row r="24" spans="1:13" ht="54" customHeight="1" x14ac:dyDescent="0.3">
      <c r="A24" s="131"/>
      <c r="B24" s="36" t="s">
        <v>130</v>
      </c>
      <c r="C24" s="100"/>
      <c r="D24" s="37" t="b">
        <f>IF(F24="Advanced",Menu!G20,IF('Tier Assessment Tool'!F24="Proficient",Menu!H20,IF('Tier Assessment Tool'!F24="Foundational",Menu!I20,IF('Tier Assessment Tool'!F24="Not Applicable",Menu!J20))))</f>
        <v>0</v>
      </c>
      <c r="E24" s="108"/>
      <c r="F24" s="38" t="b">
        <f>IF(C24=Menu!C20,"Advanced",IF('Tier Assessment Tool'!C24=Menu!D20,"Proficient",IF('Tier Assessment Tool'!C24=Menu!F20,"Not Applicable")))</f>
        <v>0</v>
      </c>
      <c r="G24" s="62" t="b">
        <f>IF(F24="Advanced",3,IF(F24="Proficient",2,IF(F24="Foundational",1,IF(F24="Not Applicable",0))))</f>
        <v>0</v>
      </c>
      <c r="H24" s="77"/>
      <c r="I24" s="110"/>
      <c r="J24" s="87" t="b">
        <f>IF(I24=Menu!C20, "Advanced",IF('Tier Assessment Tool'!I24=Menu!D20, "Proficient",IF('Tier Assessment Tool'!I24=Menu!F20,"Not Applicable")))</f>
        <v>0</v>
      </c>
      <c r="K24" s="88" t="b">
        <f>IF(J24="Advanced",3,IF(J24="Proficient",2,IF(J24="Foundational",1,IF(J24="Not Applicable",0))))</f>
        <v>0</v>
      </c>
      <c r="L24" s="112"/>
      <c r="M24" s="67">
        <f t="shared" si="4"/>
        <v>0</v>
      </c>
    </row>
    <row r="25" spans="1:13" ht="54" customHeight="1" x14ac:dyDescent="0.3">
      <c r="A25" s="131"/>
      <c r="B25" s="36" t="s">
        <v>131</v>
      </c>
      <c r="C25" s="100"/>
      <c r="D25" s="37" t="b">
        <f>IF(F25="Advanced",Menu!G21,IF('Tier Assessment Tool'!F25="Proficient",Menu!H21,IF('Tier Assessment Tool'!F25="Foundational",Menu!I21,IF('Tier Assessment Tool'!F25="Not Applicable",Menu!J21))))</f>
        <v>0</v>
      </c>
      <c r="E25" s="108"/>
      <c r="F25" s="38" t="b">
        <f>IF(C25=Menu!C21,"Advanced",IF('Tier Assessment Tool'!C25=Menu!F21,"Not Applicable"))</f>
        <v>0</v>
      </c>
      <c r="G25" s="62" t="b">
        <f>IF(F25="Advanced",3,IF(F25="Proficient",2,IF(F25="Foundational",1,IF(F25="Not Applicable",0))))</f>
        <v>0</v>
      </c>
      <c r="H25" s="77"/>
      <c r="I25" s="110"/>
      <c r="J25" s="87" t="b">
        <f>IF(I25=Menu!C21, "Advanced",IF('Tier Assessment Tool'!I25=Menu!F21,"Not Applicable"))</f>
        <v>0</v>
      </c>
      <c r="K25" s="88" t="b">
        <f>IF(J25="Advanced",3,IF(J25="Proficient",2,IF(J25="Foundational",1,IF(J25="Not Applicable",0))))</f>
        <v>0</v>
      </c>
      <c r="L25" s="112"/>
      <c r="M25" s="67">
        <f t="shared" si="4"/>
        <v>0</v>
      </c>
    </row>
    <row r="26" spans="1:13" ht="14" thickBot="1" x14ac:dyDescent="0.35">
      <c r="A26" s="132"/>
      <c r="B26" s="72" t="s">
        <v>20</v>
      </c>
      <c r="C26" s="139" t="str">
        <f>IF(AND(G20&gt;=1,G21&gt;=1,G22&gt;=1,G23&gt;=1,(SUM(G20:G25)=18)),"ADVANCED",IF(AND(G20&gt;=1,G21&gt;=1,G22&gt;=1,G23&gt;=1,(SUM(G20:G25)&gt;=15),(SUM(G20:G25)&lt;=17)),"PROFICIENT - NEAR ADVANCED",IF(AND(G20&gt;=1,G21&gt;=1,G22&gt;=1,G23&gt;=1,(SUM(G20:G25)&gt;=10),(SUM(G20:G25)&lt;=14)),"PROFICIENT",IF(AND(G20&gt;=1,G21&gt;=1,G22&gt;=1,G23&gt;=1,(SUM(G20:G25)&gt;=8),(SUM(G20:G25)&lt;=9)),"FOUNDATIONAL - NEAR PROFICIENT",IF(AND(G20&gt;=1,G21&gt;=1,G22&gt;=1,G23&gt;=1,(SUM(G20:G25)&gt;=4),(SUM(G20:G25)&lt;=7)),"FOUNDATIONAL","BELOW FOUNDATIONAL")))))</f>
        <v>BELOW FOUNDATIONAL</v>
      </c>
      <c r="D26" s="139"/>
      <c r="E26" s="139"/>
      <c r="F26" s="139"/>
      <c r="G26" s="140"/>
      <c r="H26" s="78"/>
      <c r="I26" s="165" t="str">
        <f>IF(AND(K20&gt;=1,K21&gt;=1,K22&gt;=1,K23&gt;=1,(SUM(K20:K25)=18)),"ADVANCED",IF(AND(K20&gt;=1,K21&gt;=1,K22&gt;=1,K23&gt;=1,(SUM(K20:K25)&gt;=15),(SUM(K20:K25)&lt;=17)),"PROFICIENT - NEAR ADVANCED",IF(AND(K20&gt;=1,K21&gt;=1,K22&gt;=1,K23&gt;=1,(SUM(K20:K25)&gt;=10),(SUM(K20:K25)&lt;=14)),"PROFICIENT",IF(AND(K20&gt;=1,K21&gt;=1,K22&gt;=1,K23&gt;=1,(SUM(K20:K25)&gt;=8),(SUM(K20:K25)&lt;=9)),"FOUNDATIONAL - NEAR PROFICIENT",IF(AND(K20&gt;=1,K21&gt;=1,K22&gt;=1,K23&gt;=1,(SUM(K20:K25)&gt;=4),(SUM(K20:K25)&lt;=7)),"FOUNDATIONAL","BELOW FOUNDATIONAL")))))</f>
        <v>BELOW FOUNDATIONAL</v>
      </c>
      <c r="J26" s="139"/>
      <c r="K26" s="139"/>
      <c r="L26" s="166"/>
      <c r="M26" s="69" t="str">
        <f>IF(C26=I26,"Yes","No")</f>
        <v>Yes</v>
      </c>
    </row>
    <row r="27" spans="1:13" x14ac:dyDescent="0.3">
      <c r="A27" s="73" t="s">
        <v>21</v>
      </c>
      <c r="B27" s="152" t="s">
        <v>22</v>
      </c>
      <c r="C27" s="153"/>
      <c r="D27" s="153"/>
      <c r="E27" s="154"/>
      <c r="F27" s="148">
        <f>SUM(G3,G4,G5,G6,G7,G9,G10,G11,G12,G13,G15,G16,G17,G18,G20,G21,G22,G23,G24,G25)</f>
        <v>0</v>
      </c>
      <c r="G27" s="149"/>
      <c r="H27" s="79"/>
      <c r="I27" s="141" t="s">
        <v>72</v>
      </c>
      <c r="J27" s="142"/>
      <c r="K27" s="143"/>
      <c r="L27" s="80">
        <f>SUM(K3,K4,K5,K6,K7,K9,K10,K11,K12,K13,K15,K16,K17,K18,K20,K21,K22,K23,K24,K25)</f>
        <v>0</v>
      </c>
      <c r="M27" s="70">
        <f>G27-L27</f>
        <v>0</v>
      </c>
    </row>
    <row r="28" spans="1:13" ht="16.5" thickBot="1" x14ac:dyDescent="0.35">
      <c r="A28" s="74" t="s">
        <v>23</v>
      </c>
      <c r="B28" s="155" t="s">
        <v>24</v>
      </c>
      <c r="C28" s="156"/>
      <c r="D28" s="156"/>
      <c r="E28" s="157"/>
      <c r="F28" s="150" t="str">
        <f>IF(AND(F27&gt;=50,G3&gt;=1,G4&gt;=1,G5&gt;=1,G6&gt;=1,G7&gt;=1,G9&gt;=1,G10&gt;=1,G11&gt;=1,G12&gt;=1,G13&gt;=1,G15&gt;=1,G20&gt;=1,G21&gt;=1,G22&gt;=1,G23&gt;=1),"ADVANCED",IF(AND(F27&gt;=31,F27&lt;50,G3&gt;=1,G4&gt;=1,G5&gt;=1,G6&gt;=1,G7&gt;=1,G9&gt;=1,G10&gt;=1,G11&gt;=1,G12&gt;=1,G13&gt;=1,G15&gt;=1,G20&gt;=1,G21&gt;=1,G22&gt;=1,G23&gt;=1),"PROFICIENT",IF(AND(F27&lt;31,F27&gt;=15,G3&gt;=1,G4&gt;=1,G5&gt;=1,G6&gt;=1,G7&gt;=1,G9&gt;=1,G10&gt;=1,G11&gt;=1,G12&gt;=1,G13&gt;=1,G15&gt;=1,G20&gt;=1,G21&gt;=1,G22&gt;=1,G23&gt;=1),"FOUNDATIONAL","BELOW FOUNDATIONAL")))</f>
        <v>BELOW FOUNDATIONAL</v>
      </c>
      <c r="G28" s="151"/>
      <c r="H28" s="79"/>
      <c r="I28" s="144" t="s">
        <v>73</v>
      </c>
      <c r="J28" s="145"/>
      <c r="K28" s="146"/>
      <c r="L28" s="81" t="str">
        <f>IF(AND(L27&gt;=50,K3&gt;=1,K4&gt;=1,K5&gt;=1,K6&gt;=1,K7&gt;=1,K9&gt;=1,K10&gt;=1,K11&gt;=1,K12&gt;=1,K13&gt;=1,K15&gt;=1,K20&gt;=1,K21&gt;=1,K22&gt;=1,K23&gt;=1),"ADVANCED",IF(AND(L27&gt;=31,L27&lt;50,K3&gt;=1,K4&gt;=1,K5&gt;=1,K6&gt;=1,K7&gt;=1,K9&gt;=1,K10&gt;=1,K11&gt;=1,K12&gt;=1,K13&gt;=1,K15&gt;=1,K20&gt;=1,K21&gt;=1,K22&gt;=1,K23&gt;=1),"PROFICIENT",IF(AND(L27&lt;31,L27&gt;=15,K3&gt;=1,K4&gt;=1,K5&gt;=1,K6&gt;=1,K7&gt;=1,K9&gt;=1,K10&gt;=1,K11&gt;=1,K12&gt;=1,K13&gt;=1,K15&gt;=1,K20&gt;=1,K21&gt;=1,K22&gt;=1,K23&gt;=1),"FOUNDATIONAL","BELOW FOUNDATIONAL")))</f>
        <v>BELOW FOUNDATIONAL</v>
      </c>
      <c r="M28" s="71">
        <f>IF(F28=L28,0,IF(F28&lt;&gt;L28,1))</f>
        <v>0</v>
      </c>
    </row>
  </sheetData>
  <sheetProtection algorithmName="SHA-512" hashValue="x1KMgbWhfkUvJ3vvL5YXrNUgiuwvhElttfWEC1lf+eSM4Abn/BD5Wgb0HwLdUA8anWVcV44+xhDpttFBl6EvwA==" saltValue="alc5GPoDmtSSGCx+P+bd5w==" spinCount="100000" sheet="1" objects="1" scenarios="1" selectLockedCells="1"/>
  <mergeCells count="20">
    <mergeCell ref="I27:K27"/>
    <mergeCell ref="I28:K28"/>
    <mergeCell ref="D1:G1"/>
    <mergeCell ref="J1:M1"/>
    <mergeCell ref="F27:G27"/>
    <mergeCell ref="F28:G28"/>
    <mergeCell ref="B27:E27"/>
    <mergeCell ref="B28:E28"/>
    <mergeCell ref="I8:L8"/>
    <mergeCell ref="I14:L14"/>
    <mergeCell ref="I19:L19"/>
    <mergeCell ref="I26:L26"/>
    <mergeCell ref="A3:A8"/>
    <mergeCell ref="A9:A14"/>
    <mergeCell ref="A15:A19"/>
    <mergeCell ref="A20:A26"/>
    <mergeCell ref="C8:G8"/>
    <mergeCell ref="C14:G14"/>
    <mergeCell ref="C19:G19"/>
    <mergeCell ref="C26:G26"/>
  </mergeCells>
  <conditionalFormatting sqref="M3:M8">
    <cfRule type="cellIs" dxfId="61" priority="63" operator="lessThan">
      <formula>0</formula>
    </cfRule>
    <cfRule type="cellIs" dxfId="60" priority="64" operator="greaterThan">
      <formula>0</formula>
    </cfRule>
    <cfRule type="cellIs" dxfId="59" priority="65" operator="equal">
      <formula>0</formula>
    </cfRule>
  </conditionalFormatting>
  <conditionalFormatting sqref="M9:M27">
    <cfRule type="cellIs" dxfId="58" priority="60" operator="lessThan">
      <formula>0</formula>
    </cfRule>
    <cfRule type="cellIs" dxfId="57" priority="61" operator="greaterThan">
      <formula>0</formula>
    </cfRule>
    <cfRule type="cellIs" dxfId="56" priority="62" operator="equal">
      <formula>0</formula>
    </cfRule>
  </conditionalFormatting>
  <conditionalFormatting sqref="M8">
    <cfRule type="expression" dxfId="55" priority="28">
      <formula>$M$8="Yes"</formula>
    </cfRule>
    <cfRule type="expression" dxfId="54" priority="29">
      <formula>$M$8="No"</formula>
    </cfRule>
    <cfRule type="cellIs" dxfId="53" priority="51" operator="greaterThan">
      <formula>0</formula>
    </cfRule>
    <cfRule type="cellIs" dxfId="52" priority="52" operator="greaterThan">
      <formula>0</formula>
    </cfRule>
    <cfRule type="cellIs" dxfId="51" priority="53" operator="equal">
      <formula>0</formula>
    </cfRule>
    <cfRule type="cellIs" dxfId="50" priority="54" operator="equal">
      <formula>0</formula>
    </cfRule>
    <cfRule type="cellIs" dxfId="49" priority="55" operator="lessThan">
      <formula>0</formula>
    </cfRule>
    <cfRule type="cellIs" dxfId="48" priority="56" operator="greaterThan">
      <formula>0</formula>
    </cfRule>
    <cfRule type="cellIs" dxfId="47" priority="57" operator="lessThan">
      <formula>0</formula>
    </cfRule>
    <cfRule type="cellIs" dxfId="46" priority="58" operator="greaterThan">
      <formula>0</formula>
    </cfRule>
    <cfRule type="cellIs" dxfId="45" priority="59" operator="greaterThan">
      <formula>0</formula>
    </cfRule>
  </conditionalFormatting>
  <conditionalFormatting sqref="M28">
    <cfRule type="cellIs" dxfId="44" priority="48" operator="lessThan">
      <formula>0</formula>
    </cfRule>
    <cfRule type="cellIs" dxfId="43" priority="49" operator="greaterThan">
      <formula>0</formula>
    </cfRule>
    <cfRule type="cellIs" dxfId="42" priority="50" operator="equal">
      <formula>0</formula>
    </cfRule>
  </conditionalFormatting>
  <conditionalFormatting sqref="C3:C7">
    <cfRule type="notContainsBlanks" dxfId="41" priority="73">
      <formula>LEN(TRIM(C3))&gt;0</formula>
    </cfRule>
  </conditionalFormatting>
  <conditionalFormatting sqref="C9:C13">
    <cfRule type="notContainsBlanks" dxfId="40" priority="74">
      <formula>LEN(TRIM(C9))&gt;0</formula>
    </cfRule>
  </conditionalFormatting>
  <conditionalFormatting sqref="C15:C18">
    <cfRule type="notContainsBlanks" dxfId="39" priority="70">
      <formula>LEN(TRIM(C15))&gt;0</formula>
    </cfRule>
  </conditionalFormatting>
  <conditionalFormatting sqref="C20:C25">
    <cfRule type="notContainsBlanks" dxfId="38" priority="76">
      <formula>LEN(TRIM(C20))&gt;0</formula>
    </cfRule>
  </conditionalFormatting>
  <conditionalFormatting sqref="D9:D13">
    <cfRule type="containsText" dxfId="37" priority="41" operator="containsText" text="FALSE">
      <formula>NOT(ISERROR(SEARCH("FALSE",D9)))</formula>
    </cfRule>
  </conditionalFormatting>
  <conditionalFormatting sqref="F9:G13">
    <cfRule type="containsText" dxfId="36" priority="36" operator="containsText" text="FALSE">
      <formula>NOT(ISERROR(SEARCH("FALSE",F9)))</formula>
    </cfRule>
  </conditionalFormatting>
  <conditionalFormatting sqref="J9:K13">
    <cfRule type="containsText" dxfId="35" priority="11" operator="containsText" text="#REF!">
      <formula>NOT(ISERROR(SEARCH("#REF!",J9)))</formula>
    </cfRule>
  </conditionalFormatting>
  <conditionalFormatting sqref="D3:D7 F3:G7">
    <cfRule type="containsBlanks" dxfId="34" priority="38">
      <formula>LEN(TRIM(D3))=0</formula>
    </cfRule>
  </conditionalFormatting>
  <conditionalFormatting sqref="D9:D13 F9:G13">
    <cfRule type="containsBlanks" dxfId="33" priority="42">
      <formula>LEN(TRIM(D9))=0</formula>
    </cfRule>
  </conditionalFormatting>
  <conditionalFormatting sqref="D9:D13 F9:G13">
    <cfRule type="containsText" dxfId="32" priority="15" operator="containsText" text="FALSE">
      <formula>NOT(ISERROR(SEARCH("FALSE",D9)))</formula>
    </cfRule>
  </conditionalFormatting>
  <conditionalFormatting sqref="D15 F15:G15 D18 F18:G18">
    <cfRule type="containsText" dxfId="31" priority="19" operator="containsText" text="FALSE">
      <formula>NOT(ISERROR(SEARCH("FALSE",D15)))</formula>
    </cfRule>
    <cfRule type="containsBlanks" dxfId="30" priority="34">
      <formula>LEN(TRIM(D15))=0</formula>
    </cfRule>
  </conditionalFormatting>
  <conditionalFormatting sqref="D20:D25 F20:G25">
    <cfRule type="containsBlanks" dxfId="29" priority="18">
      <formula>LEN(TRIM(D20))=0</formula>
    </cfRule>
    <cfRule type="containsText" dxfId="28" priority="32" operator="containsText" text="FALSE">
      <formula>NOT(ISERROR(SEARCH("FALSE",D20)))</formula>
    </cfRule>
  </conditionalFormatting>
  <conditionalFormatting sqref="E20:E25 E15 E9:E13 E18 E3:E7">
    <cfRule type="containsBlanks" dxfId="27" priority="33">
      <formula>LEN(TRIM(E3))=0</formula>
    </cfRule>
  </conditionalFormatting>
  <conditionalFormatting sqref="M14">
    <cfRule type="expression" dxfId="26" priority="26">
      <formula>$M$14="No"</formula>
    </cfRule>
    <cfRule type="expression" dxfId="25" priority="27">
      <formula>$M$14="Yes"</formula>
    </cfRule>
  </conditionalFormatting>
  <conditionalFormatting sqref="M19">
    <cfRule type="expression" dxfId="24" priority="24">
      <formula>$M$19="No"</formula>
    </cfRule>
    <cfRule type="expression" dxfId="23" priority="25">
      <formula>$M$19="Yes"</formula>
    </cfRule>
  </conditionalFormatting>
  <conditionalFormatting sqref="M26">
    <cfRule type="expression" dxfId="22" priority="22">
      <formula>$M$26="No"</formula>
    </cfRule>
    <cfRule type="expression" dxfId="21" priority="23">
      <formula>$M$26="Yes"</formula>
    </cfRule>
  </conditionalFormatting>
  <conditionalFormatting sqref="D3:D7 F3:G7">
    <cfRule type="notContainsBlanks" dxfId="20" priority="71">
      <formula>LEN(TRIM(D3))&gt;0</formula>
    </cfRule>
  </conditionalFormatting>
  <conditionalFormatting sqref="D3:D7 F3:G7">
    <cfRule type="containsText" dxfId="19" priority="20" operator="containsText" text="FALSE">
      <formula>NOT(ISERROR(SEARCH("FALSE",D3)))</formula>
    </cfRule>
  </conditionalFormatting>
  <conditionalFormatting sqref="D15 D18 F15:G15 F18:G18">
    <cfRule type="containsText" dxfId="18" priority="14" operator="containsText" text="FALSE">
      <formula>NOT(ISERROR(SEARCH("FALSE",D15)))</formula>
    </cfRule>
  </conditionalFormatting>
  <conditionalFormatting sqref="D20:D25 F20:G25">
    <cfRule type="containsText" dxfId="17" priority="13" operator="containsText" text="FALSE">
      <formula>NOT(ISERROR(SEARCH("FALSE",D20)))</formula>
    </cfRule>
  </conditionalFormatting>
  <conditionalFormatting sqref="J9:K13 J20:K25 J3:K7 J15:K15 J17:K18">
    <cfRule type="containsText" dxfId="16" priority="7" stopIfTrue="1" operator="containsText" text="FALSE">
      <formula>NOT(ISERROR(SEARCH("FALSE",J3)))</formula>
    </cfRule>
  </conditionalFormatting>
  <conditionalFormatting sqref="E3:E7">
    <cfRule type="notContainsBlanks" dxfId="15" priority="77">
      <formula>LEN(TRIM(E3))&gt;0</formula>
    </cfRule>
  </conditionalFormatting>
  <conditionalFormatting sqref="D9:G13">
    <cfRule type="notContainsBlanks" dxfId="14" priority="72">
      <formula>LEN(TRIM(D9))&gt;0</formula>
    </cfRule>
  </conditionalFormatting>
  <conditionalFormatting sqref="C15:G15 C17:G18 C16">
    <cfRule type="notContainsBlanks" dxfId="13" priority="75">
      <formula>LEN(TRIM(C15))&gt;0</formula>
    </cfRule>
  </conditionalFormatting>
  <conditionalFormatting sqref="D20:G25">
    <cfRule type="notContainsBlanks" dxfId="12" priority="35">
      <formula>LEN(TRIM(D20))&gt;0</formula>
    </cfRule>
  </conditionalFormatting>
  <conditionalFormatting sqref="I3:L7">
    <cfRule type="notContainsBlanks" dxfId="11" priority="17">
      <formula>LEN(TRIM(I3))&gt;0</formula>
    </cfRule>
  </conditionalFormatting>
  <conditionalFormatting sqref="J3:K7">
    <cfRule type="containsBlanks" dxfId="10" priority="12">
      <formula>LEN(TRIM(J3))=0</formula>
    </cfRule>
  </conditionalFormatting>
  <conditionalFormatting sqref="I9:L13">
    <cfRule type="notContainsBlanks" dxfId="9" priority="39">
      <formula>LEN(TRIM(I9))&gt;0</formula>
    </cfRule>
  </conditionalFormatting>
  <conditionalFormatting sqref="I15:L15 I18:L18">
    <cfRule type="notContainsBlanks" dxfId="8" priority="10">
      <formula>LEN(TRIM(I15))&gt;0</formula>
    </cfRule>
  </conditionalFormatting>
  <conditionalFormatting sqref="I20:L25">
    <cfRule type="notContainsBlanks" dxfId="7" priority="9">
      <formula>LEN(TRIM(I20))&gt;0</formula>
    </cfRule>
  </conditionalFormatting>
  <conditionalFormatting sqref="L3:L7">
    <cfRule type="expression" dxfId="6" priority="8">
      <formula>AND($M3=0,$I3&lt;&gt;"")</formula>
    </cfRule>
  </conditionalFormatting>
  <conditionalFormatting sqref="L9:L13">
    <cfRule type="expression" dxfId="5" priority="6">
      <formula>AND($M9=0,$I9&lt;&gt;"")</formula>
    </cfRule>
  </conditionalFormatting>
  <conditionalFormatting sqref="L15 L17:L18">
    <cfRule type="expression" dxfId="4" priority="5">
      <formula>AND($M15=0,$I15&lt;&gt;"")</formula>
    </cfRule>
  </conditionalFormatting>
  <conditionalFormatting sqref="L20:L25">
    <cfRule type="expression" dxfId="3" priority="4">
      <formula>AND($M20=0,$I20&lt;&gt;"")</formula>
    </cfRule>
  </conditionalFormatting>
  <conditionalFormatting sqref="C1">
    <cfRule type="containsText" dxfId="2" priority="2" stopIfTrue="1" operator="containsText" text="State Name">
      <formula>NOT(ISERROR(SEARCH("State Name",C1)))</formula>
    </cfRule>
    <cfRule type="notContainsText" dxfId="1" priority="3" operator="notContains" text="State Name">
      <formula>ISERROR(SEARCH("State Name",C1))</formula>
    </cfRule>
  </conditionalFormatting>
  <conditionalFormatting sqref="I1">
    <cfRule type="containsText" dxfId="0" priority="1" operator="containsText" text="State Name">
      <formula>NOT(ISERROR(SEARCH("State Name",I1)))</formula>
    </cfRule>
  </conditionalFormatting>
  <dataValidations count="3">
    <dataValidation allowBlank="1" showInputMessage="1" showErrorMessage="1" promptTitle="Evidence Provided" prompt="State to provide additional descriptive information about the evidence being submitted that satisfies that requirements in the &quot;Evidence Required&quot; column" sqref="E20:E25 E9:E13 E15:E18 E3:E7" xr:uid="{C25622EE-185B-4ECE-BD51-7F3422925EFF}"/>
    <dataValidation allowBlank="1" showInputMessage="1" showErrorMessage="1" promptTitle="Comments" prompt="CAP Coordinator to add comments if a discrepancy is indicated or as otherwise necessary" sqref="L3:L7 L9:L13 L15:L18 L20:L25" xr:uid="{6A4E076D-5536-4AF5-BC91-E5D010E8B874}"/>
    <dataValidation type="list" allowBlank="1" showInputMessage="1" showErrorMessage="1" sqref="C1" xr:uid="{628BB115-8ADC-4C72-8726-409635FD811D}">
      <formula1>States</formula1>
    </dataValidation>
  </dataValidations>
  <pageMargins left="0.25" right="0.25" top="0.75" bottom="0.75" header="0.3" footer="0.3"/>
  <pageSetup scale="72" orientation="landscape" r:id="rId1"/>
  <headerFooter>
    <oddHeader>&amp;C&amp;"+,Regular"&amp;16&amp;K000000Tiered State Framework Tier Assessment Tool&amp;"-,Regular"&amp;11&amp;K01+000
Version 12.31.2019</oddHeader>
    <oddFooter>Page &amp;P&amp;R</oddFooter>
  </headerFooter>
  <rowBreaks count="1" manualBreakCount="1">
    <brk id="14" max="16383" man="1"/>
  </rowBreaks>
  <colBreaks count="2" manualBreakCount="2">
    <brk id="7" max="1048575" man="1"/>
    <brk id="8" max="1048575" man="1"/>
  </colBreaks>
  <drawing r:id="rId2"/>
  <extLst>
    <ext xmlns:x14="http://schemas.microsoft.com/office/spreadsheetml/2009/9/main" uri="{CCE6A557-97BC-4b89-ADB6-D9C93CAAB3DF}">
      <x14:dataValidations xmlns:xm="http://schemas.microsoft.com/office/excel/2006/main" count="22">
        <x14:dataValidation type="list" allowBlank="1" showInputMessage="1" showErrorMessage="1" xr:uid="{C8DB0424-07E8-4EAF-9D45-A67025BB9D1B}">
          <x14:formula1>
            <xm:f>Menu!$C$6:$F$6</xm:f>
          </x14:formula1>
          <xm:sqref>H3 I7</xm:sqref>
        </x14:dataValidation>
        <x14:dataValidation type="list" allowBlank="1" showInputMessage="1" showErrorMessage="1" xr:uid="{EF3298A0-908B-4F4D-AD97-FDCB0F779B13}">
          <x14:formula1>
            <xm:f>Menu!$C$9:$F$9</xm:f>
          </x14:formula1>
          <xm:sqref>I11 C11 H13</xm:sqref>
        </x14:dataValidation>
        <x14:dataValidation type="list" allowBlank="1" showInputMessage="1" showErrorMessage="1" xr:uid="{95CF8B33-8EF2-4AE2-900F-7D3D14E3E6F3}">
          <x14:formula1>
            <xm:f>Menu!$C$19:$F$19</xm:f>
          </x14:formula1>
          <xm:sqref>I23 C23 H25</xm:sqref>
        </x14:dataValidation>
        <x14:dataValidation type="list" allowBlank="1" showInputMessage="1" showErrorMessage="1" xr:uid="{F8377CE9-12F8-4CA8-936F-72455005D2FB}">
          <x14:formula1>
            <xm:f>Menu!$C$12:$F$12</xm:f>
          </x14:formula1>
          <xm:sqref>C15 H15:I15</xm:sqref>
        </x14:dataValidation>
        <x14:dataValidation type="list" allowBlank="1" showInputMessage="1" showErrorMessage="1" xr:uid="{1157E5ED-99E8-46D8-B157-C3659A823218}">
          <x14:formula1>
            <xm:f>Menu!$C$15:$F$15</xm:f>
          </x14:formula1>
          <xm:sqref>C18 H16 I18</xm:sqref>
        </x14:dataValidation>
        <x14:dataValidation type="list" allowBlank="1" showInputMessage="1" showErrorMessage="1" xr:uid="{D023C887-D779-47EB-8522-B5EB0907360B}">
          <x14:formula1>
            <xm:f>Menu!#REF!</xm:f>
          </x14:formula1>
          <xm:sqref>H17:H18 H9:H12 H20:H24 H4:H7</xm:sqref>
        </x14:dataValidation>
        <x14:dataValidation type="list" allowBlank="1" showInputMessage="1" showErrorMessage="1" xr:uid="{B936EE5E-2282-4F6E-A4D1-E521BEA69F92}">
          <x14:formula1>
            <xm:f>Menu!$C$2:$F$2</xm:f>
          </x14:formula1>
          <xm:sqref>I3 C3</xm:sqref>
        </x14:dataValidation>
        <x14:dataValidation type="list" allowBlank="1" showInputMessage="1" showErrorMessage="1" xr:uid="{20F90BE6-8EAB-45D4-BE02-B1B065072ED1}">
          <x14:formula1>
            <xm:f>Menu!$C$3:$F$3</xm:f>
          </x14:formula1>
          <xm:sqref>I4 C4</xm:sqref>
        </x14:dataValidation>
        <x14:dataValidation type="list" allowBlank="1" showInputMessage="1" showErrorMessage="1" xr:uid="{0E888EF2-4BC8-491C-A66A-3887B768C8E8}">
          <x14:formula1>
            <xm:f>Menu!$C$4:$F$4</xm:f>
          </x14:formula1>
          <xm:sqref>I5 C5</xm:sqref>
        </x14:dataValidation>
        <x14:dataValidation type="list" allowBlank="1" showInputMessage="1" showErrorMessage="1" xr:uid="{4689447A-C040-4D07-868F-4CFFF31D5491}">
          <x14:formula1>
            <xm:f>Menu!$C$5:$F$5</xm:f>
          </x14:formula1>
          <xm:sqref>C6 I6</xm:sqref>
        </x14:dataValidation>
        <x14:dataValidation type="list" allowBlank="1" showInputMessage="1" showErrorMessage="1" xr:uid="{28912E39-A032-468C-BD2E-7F443C59CAE6}">
          <x14:formula1>
            <xm:f>Menu!$C$7:$F$7</xm:f>
          </x14:formula1>
          <xm:sqref>C9 I9</xm:sqref>
        </x14:dataValidation>
        <x14:dataValidation type="list" allowBlank="1" showInputMessage="1" showErrorMessage="1" xr:uid="{D4C98F13-92FD-4181-A54D-1B160D741759}">
          <x14:formula1>
            <xm:f>Menu!$C$8:$F$8</xm:f>
          </x14:formula1>
          <xm:sqref>C10 I10</xm:sqref>
        </x14:dataValidation>
        <x14:dataValidation type="list" allowBlank="1" showInputMessage="1" showErrorMessage="1" xr:uid="{85962306-C39C-4033-8836-CA7E10CE25CD}">
          <x14:formula1>
            <xm:f>Menu!$C$10:$F$10</xm:f>
          </x14:formula1>
          <xm:sqref>C12 I12</xm:sqref>
        </x14:dataValidation>
        <x14:dataValidation type="list" allowBlank="1" showInputMessage="1" showErrorMessage="1" xr:uid="{7162D7C5-7B1A-46AE-AD4C-EF0947B1353D}">
          <x14:formula1>
            <xm:f>Menu!$C$11:$F$11</xm:f>
          </x14:formula1>
          <xm:sqref>C13 I13</xm:sqref>
        </x14:dataValidation>
        <x14:dataValidation type="list" allowBlank="1" showInputMessage="1" showErrorMessage="1" xr:uid="{DE287A07-73DC-4C70-B09F-701E2375CFF0}">
          <x14:formula1>
            <xm:f>Menu!$C$13:$F$13</xm:f>
          </x14:formula1>
          <xm:sqref>I16 C16</xm:sqref>
        </x14:dataValidation>
        <x14:dataValidation type="list" allowBlank="1" showInputMessage="1" showErrorMessage="1" xr:uid="{FAAFFF75-1BDB-4E9F-986D-81294623511F}">
          <x14:formula1>
            <xm:f>Menu!$C$14:$F$14</xm:f>
          </x14:formula1>
          <xm:sqref>I17 C17</xm:sqref>
        </x14:dataValidation>
        <x14:dataValidation type="list" allowBlank="1" showInputMessage="1" showErrorMessage="1" xr:uid="{9AA0A1B7-0356-488A-9456-F13F6A37CCA7}">
          <x14:formula1>
            <xm:f>Menu!$C$16:$F$16</xm:f>
          </x14:formula1>
          <xm:sqref>I20 C20</xm:sqref>
        </x14:dataValidation>
        <x14:dataValidation type="list" allowBlank="1" showInputMessage="1" showErrorMessage="1" xr:uid="{9905A1BE-0655-425B-960E-D87B511E4868}">
          <x14:formula1>
            <xm:f>Menu!$C$17:$F$17</xm:f>
          </x14:formula1>
          <xm:sqref>I21 C21</xm:sqref>
        </x14:dataValidation>
        <x14:dataValidation type="list" allowBlank="1" showInputMessage="1" showErrorMessage="1" xr:uid="{39588944-E4E6-40C5-9BB5-91DE0107DA43}">
          <x14:formula1>
            <xm:f>Menu!$C$18:$F$18</xm:f>
          </x14:formula1>
          <xm:sqref>I22 C22</xm:sqref>
        </x14:dataValidation>
        <x14:dataValidation type="list" allowBlank="1" showInputMessage="1" showErrorMessage="1" xr:uid="{C9513FEE-84AE-4491-83A7-289544AF8955}">
          <x14:formula1>
            <xm:f>Menu!$C$20:$F$20</xm:f>
          </x14:formula1>
          <xm:sqref>I24 C24</xm:sqref>
        </x14:dataValidation>
        <x14:dataValidation type="list" allowBlank="1" showInputMessage="1" showErrorMessage="1" xr:uid="{B480F4D9-8EB1-4AEF-9C6C-1B88ECAB1AF3}">
          <x14:formula1>
            <xm:f>Menu!$C$21:$F$21</xm:f>
          </x14:formula1>
          <xm:sqref>I25 C25</xm:sqref>
        </x14:dataValidation>
        <x14:dataValidation type="list" showInputMessage="1" showErrorMessage="1" xr:uid="{EDA3BE76-171B-4D7D-B18E-5DF636E1A862}">
          <x14:formula1>
            <xm:f>Menu!$C$6:$F$6</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34C9D-1B3D-470B-BAD8-EF2AF813ADF5}">
  <sheetPr codeName="Sheet3"/>
  <dimension ref="A1:Q101"/>
  <sheetViews>
    <sheetView zoomScale="98" zoomScaleNormal="98" workbookViewId="0">
      <pane ySplit="1" topLeftCell="A2" activePane="bottomLeft" state="frozen"/>
      <selection pane="bottomLeft" activeCell="F2" sqref="F2"/>
    </sheetView>
  </sheetViews>
  <sheetFormatPr defaultColWidth="8.8984375" defaultRowHeight="10.5" x14ac:dyDescent="0.25"/>
  <cols>
    <col min="1" max="1" width="10.296875" style="4" customWidth="1"/>
    <col min="2" max="2" width="15.3984375" style="13" customWidth="1"/>
    <col min="3" max="3" width="15.8984375" style="2" customWidth="1"/>
    <col min="4" max="4" width="15.296875" style="2" customWidth="1"/>
    <col min="5" max="5" width="16.3984375" style="2" customWidth="1"/>
    <col min="6" max="6" width="16.3984375" style="13" customWidth="1"/>
    <col min="7" max="7" width="26.59765625" style="2" customWidth="1"/>
    <col min="8" max="9" width="16.3984375" style="2" customWidth="1"/>
    <col min="10" max="10" width="16.3984375" style="13" customWidth="1"/>
    <col min="11" max="16384" width="8.8984375" style="2"/>
  </cols>
  <sheetData>
    <row r="1" spans="1:17" ht="40" customHeight="1" x14ac:dyDescent="0.25">
      <c r="A1" s="1" t="s">
        <v>0</v>
      </c>
      <c r="B1" s="1" t="s">
        <v>25</v>
      </c>
      <c r="C1" s="1" t="s">
        <v>60</v>
      </c>
      <c r="D1" s="1" t="s">
        <v>61</v>
      </c>
      <c r="E1" s="1" t="s">
        <v>62</v>
      </c>
      <c r="F1" s="1" t="s">
        <v>45</v>
      </c>
      <c r="G1" s="1" t="s">
        <v>26</v>
      </c>
      <c r="H1" s="1" t="s">
        <v>27</v>
      </c>
      <c r="I1" s="1" t="s">
        <v>30</v>
      </c>
      <c r="J1" s="1" t="s">
        <v>45</v>
      </c>
      <c r="Q1" s="2" t="s">
        <v>127</v>
      </c>
    </row>
    <row r="2" spans="1:17" ht="199.5" x14ac:dyDescent="0.25">
      <c r="A2" s="4" t="s">
        <v>8</v>
      </c>
      <c r="B2" s="7" t="s">
        <v>29</v>
      </c>
      <c r="C2" s="3" t="s">
        <v>155</v>
      </c>
      <c r="D2" s="3" t="s">
        <v>197</v>
      </c>
      <c r="E2" s="3" t="s">
        <v>196</v>
      </c>
      <c r="F2" s="7" t="s">
        <v>132</v>
      </c>
      <c r="G2" s="3" t="s">
        <v>198</v>
      </c>
      <c r="H2" s="3" t="s">
        <v>157</v>
      </c>
      <c r="I2" s="3" t="s">
        <v>156</v>
      </c>
      <c r="J2" s="7" t="s">
        <v>132</v>
      </c>
      <c r="Q2" s="2" t="s">
        <v>75</v>
      </c>
    </row>
    <row r="3" spans="1:17" ht="126" x14ac:dyDescent="0.25">
      <c r="A3" s="4" t="s">
        <v>8</v>
      </c>
      <c r="B3" s="7" t="s">
        <v>199</v>
      </c>
      <c r="C3" s="3" t="s">
        <v>160</v>
      </c>
      <c r="D3" s="3" t="s">
        <v>159</v>
      </c>
      <c r="E3" s="3" t="s">
        <v>158</v>
      </c>
      <c r="F3" s="7" t="s">
        <v>132</v>
      </c>
      <c r="G3" s="3" t="s">
        <v>200</v>
      </c>
      <c r="H3" s="3" t="s">
        <v>162</v>
      </c>
      <c r="I3" s="3" t="s">
        <v>161</v>
      </c>
      <c r="J3" s="7" t="s">
        <v>132</v>
      </c>
      <c r="Q3" s="2" t="s">
        <v>76</v>
      </c>
    </row>
    <row r="4" spans="1:17" ht="74.150000000000006" customHeight="1" x14ac:dyDescent="0.25">
      <c r="A4" s="4" t="s">
        <v>8</v>
      </c>
      <c r="B4" s="7" t="s">
        <v>10</v>
      </c>
      <c r="C4" s="3" t="s">
        <v>136</v>
      </c>
      <c r="D4" s="3" t="s">
        <v>202</v>
      </c>
      <c r="E4" s="3" t="s">
        <v>201</v>
      </c>
      <c r="F4" s="7" t="s">
        <v>132</v>
      </c>
      <c r="G4" s="3" t="s">
        <v>195</v>
      </c>
      <c r="H4" s="3" t="s">
        <v>195</v>
      </c>
      <c r="I4" s="3" t="s">
        <v>195</v>
      </c>
      <c r="J4" s="7" t="s">
        <v>132</v>
      </c>
      <c r="Q4" s="2" t="s">
        <v>77</v>
      </c>
    </row>
    <row r="5" spans="1:17" ht="157.5" x14ac:dyDescent="0.25">
      <c r="A5" s="4" t="s">
        <v>8</v>
      </c>
      <c r="B5" s="7" t="s">
        <v>9</v>
      </c>
      <c r="C5" s="3" t="s">
        <v>192</v>
      </c>
      <c r="D5" s="3" t="s">
        <v>203</v>
      </c>
      <c r="E5" s="3" t="s">
        <v>193</v>
      </c>
      <c r="F5" s="7" t="s">
        <v>132</v>
      </c>
      <c r="G5" s="3" t="s">
        <v>195</v>
      </c>
      <c r="H5" s="3" t="s">
        <v>195</v>
      </c>
      <c r="I5" s="3" t="s">
        <v>195</v>
      </c>
      <c r="J5" s="7" t="s">
        <v>132</v>
      </c>
      <c r="Q5" s="2" t="s">
        <v>78</v>
      </c>
    </row>
    <row r="6" spans="1:17" ht="189" x14ac:dyDescent="0.25">
      <c r="A6" s="4" t="s">
        <v>8</v>
      </c>
      <c r="B6" s="7" t="s">
        <v>173</v>
      </c>
      <c r="C6" s="3" t="s">
        <v>165</v>
      </c>
      <c r="D6" s="3" t="s">
        <v>164</v>
      </c>
      <c r="E6" s="3" t="s">
        <v>163</v>
      </c>
      <c r="F6" s="7" t="s">
        <v>132</v>
      </c>
      <c r="G6" s="3" t="s">
        <v>167</v>
      </c>
      <c r="H6" s="3" t="s">
        <v>166</v>
      </c>
      <c r="I6" s="3" t="s">
        <v>194</v>
      </c>
      <c r="J6" s="7" t="s">
        <v>132</v>
      </c>
      <c r="Q6" s="2" t="s">
        <v>79</v>
      </c>
    </row>
    <row r="7" spans="1:17" ht="147" x14ac:dyDescent="0.25">
      <c r="A7" s="4" t="s">
        <v>11</v>
      </c>
      <c r="B7" s="7" t="s">
        <v>28</v>
      </c>
      <c r="C7" s="3" t="s">
        <v>204</v>
      </c>
      <c r="D7" s="3" t="s">
        <v>205</v>
      </c>
      <c r="E7" s="3" t="s">
        <v>141</v>
      </c>
      <c r="F7" s="7" t="s">
        <v>132</v>
      </c>
      <c r="G7" s="3" t="s">
        <v>206</v>
      </c>
      <c r="H7" s="3" t="s">
        <v>207</v>
      </c>
      <c r="I7" s="3" t="s">
        <v>148</v>
      </c>
      <c r="J7" s="7" t="s">
        <v>132</v>
      </c>
      <c r="Q7" s="2" t="s">
        <v>80</v>
      </c>
    </row>
    <row r="8" spans="1:17" ht="105" x14ac:dyDescent="0.25">
      <c r="A8" s="4" t="s">
        <v>11</v>
      </c>
      <c r="B8" s="7" t="s">
        <v>32</v>
      </c>
      <c r="C8" s="3" t="s">
        <v>239</v>
      </c>
      <c r="D8" s="3" t="s">
        <v>240</v>
      </c>
      <c r="E8" s="3" t="s">
        <v>241</v>
      </c>
      <c r="F8" s="7" t="s">
        <v>132</v>
      </c>
      <c r="G8" s="3" t="s">
        <v>208</v>
      </c>
      <c r="H8" s="3" t="s">
        <v>33</v>
      </c>
      <c r="I8" s="5" t="s">
        <v>34</v>
      </c>
      <c r="J8" s="7" t="s">
        <v>132</v>
      </c>
      <c r="Q8" s="2" t="s">
        <v>81</v>
      </c>
    </row>
    <row r="9" spans="1:17" ht="52.5" x14ac:dyDescent="0.25">
      <c r="A9" s="4" t="s">
        <v>11</v>
      </c>
      <c r="B9" s="7" t="s">
        <v>13</v>
      </c>
      <c r="C9" s="3" t="s">
        <v>236</v>
      </c>
      <c r="D9" s="3" t="s">
        <v>237</v>
      </c>
      <c r="E9" s="3" t="s">
        <v>238</v>
      </c>
      <c r="F9" s="7" t="s">
        <v>132</v>
      </c>
      <c r="G9" s="3" t="s">
        <v>35</v>
      </c>
      <c r="H9" s="3" t="s">
        <v>35</v>
      </c>
      <c r="I9" s="3" t="s">
        <v>35</v>
      </c>
      <c r="J9" s="7" t="s">
        <v>132</v>
      </c>
      <c r="Q9" s="2" t="s">
        <v>82</v>
      </c>
    </row>
    <row r="10" spans="1:17" ht="178.5" x14ac:dyDescent="0.25">
      <c r="A10" s="4" t="s">
        <v>11</v>
      </c>
      <c r="B10" s="7" t="s">
        <v>172</v>
      </c>
      <c r="C10" s="3" t="s">
        <v>210</v>
      </c>
      <c r="D10" s="3" t="s">
        <v>209</v>
      </c>
      <c r="E10" s="3" t="s">
        <v>168</v>
      </c>
      <c r="F10" s="7" t="s">
        <v>132</v>
      </c>
      <c r="G10" s="3" t="s">
        <v>171</v>
      </c>
      <c r="H10" s="3" t="s">
        <v>170</v>
      </c>
      <c r="I10" s="3" t="s">
        <v>169</v>
      </c>
      <c r="J10" s="7" t="s">
        <v>132</v>
      </c>
      <c r="Q10" s="2" t="s">
        <v>83</v>
      </c>
    </row>
    <row r="11" spans="1:17" ht="84" x14ac:dyDescent="0.25">
      <c r="A11" s="4" t="s">
        <v>11</v>
      </c>
      <c r="B11" s="7" t="s">
        <v>12</v>
      </c>
      <c r="C11" s="3" t="s">
        <v>63</v>
      </c>
      <c r="D11" s="3" t="s">
        <v>211</v>
      </c>
      <c r="E11" s="3" t="s">
        <v>36</v>
      </c>
      <c r="F11" s="7" t="s">
        <v>132</v>
      </c>
      <c r="G11" s="3" t="s">
        <v>37</v>
      </c>
      <c r="H11" s="3" t="s">
        <v>38</v>
      </c>
      <c r="I11" s="3" t="s">
        <v>39</v>
      </c>
      <c r="J11" s="7" t="s">
        <v>132</v>
      </c>
      <c r="Q11" s="2" t="s">
        <v>84</v>
      </c>
    </row>
    <row r="12" spans="1:17" ht="52.5" x14ac:dyDescent="0.25">
      <c r="A12" s="4" t="s">
        <v>56</v>
      </c>
      <c r="B12" s="7" t="s">
        <v>14</v>
      </c>
      <c r="C12" s="3" t="s">
        <v>142</v>
      </c>
      <c r="D12" s="6"/>
      <c r="E12" s="3" t="s">
        <v>147</v>
      </c>
      <c r="F12" s="7" t="s">
        <v>132</v>
      </c>
      <c r="G12" s="3" t="s">
        <v>212</v>
      </c>
      <c r="H12" s="6"/>
      <c r="I12" s="3" t="s">
        <v>212</v>
      </c>
      <c r="J12" s="7" t="s">
        <v>132</v>
      </c>
      <c r="Q12" s="2" t="s">
        <v>85</v>
      </c>
    </row>
    <row r="13" spans="1:17" ht="42" customHeight="1" x14ac:dyDescent="0.25">
      <c r="A13" s="4" t="s">
        <v>56</v>
      </c>
      <c r="B13" s="7" t="s">
        <v>17</v>
      </c>
      <c r="C13" s="3" t="s">
        <v>143</v>
      </c>
      <c r="D13" s="6"/>
      <c r="E13" s="3" t="s">
        <v>146</v>
      </c>
      <c r="F13" s="7" t="s">
        <v>132</v>
      </c>
      <c r="G13" s="3" t="s">
        <v>149</v>
      </c>
      <c r="H13" s="6"/>
      <c r="I13" s="3" t="s">
        <v>40</v>
      </c>
      <c r="J13" s="7" t="s">
        <v>132</v>
      </c>
      <c r="Q13" s="2" t="s">
        <v>86</v>
      </c>
    </row>
    <row r="14" spans="1:17" ht="63" x14ac:dyDescent="0.25">
      <c r="A14" s="4" t="s">
        <v>56</v>
      </c>
      <c r="B14" s="7" t="s">
        <v>16</v>
      </c>
      <c r="C14" s="3" t="s">
        <v>144</v>
      </c>
      <c r="D14" s="6"/>
      <c r="E14" s="3" t="s">
        <v>145</v>
      </c>
      <c r="F14" s="7" t="s">
        <v>132</v>
      </c>
      <c r="G14" s="3" t="s">
        <v>213</v>
      </c>
      <c r="H14" s="6"/>
      <c r="I14" s="3" t="s">
        <v>213</v>
      </c>
      <c r="J14" s="7" t="s">
        <v>132</v>
      </c>
      <c r="Q14" s="2" t="s">
        <v>87</v>
      </c>
    </row>
    <row r="15" spans="1:17" ht="178.5" x14ac:dyDescent="0.25">
      <c r="A15" s="4" t="s">
        <v>56</v>
      </c>
      <c r="B15" s="7" t="s">
        <v>15</v>
      </c>
      <c r="C15" s="3" t="s">
        <v>175</v>
      </c>
      <c r="D15" s="3" t="s">
        <v>174</v>
      </c>
      <c r="E15" s="6"/>
      <c r="F15" s="7" t="s">
        <v>134</v>
      </c>
      <c r="G15" s="3" t="s">
        <v>214</v>
      </c>
      <c r="H15" s="3" t="s">
        <v>215</v>
      </c>
      <c r="I15" s="6"/>
      <c r="J15" s="7" t="s">
        <v>133</v>
      </c>
      <c r="Q15" s="2" t="s">
        <v>88</v>
      </c>
    </row>
    <row r="16" spans="1:17" ht="84" x14ac:dyDescent="0.25">
      <c r="A16" s="4" t="s">
        <v>18</v>
      </c>
      <c r="B16" s="7" t="s">
        <v>137</v>
      </c>
      <c r="C16" s="3" t="s">
        <v>233</v>
      </c>
      <c r="D16" s="3" t="s">
        <v>234</v>
      </c>
      <c r="E16" s="3" t="s">
        <v>235</v>
      </c>
      <c r="F16" s="7" t="s">
        <v>132</v>
      </c>
      <c r="G16" s="3" t="s">
        <v>217</v>
      </c>
      <c r="H16" s="3" t="s">
        <v>216</v>
      </c>
      <c r="I16" s="3" t="s">
        <v>41</v>
      </c>
      <c r="J16" s="7" t="s">
        <v>132</v>
      </c>
      <c r="Q16" s="2" t="s">
        <v>89</v>
      </c>
    </row>
    <row r="17" spans="1:17" ht="115.5" x14ac:dyDescent="0.25">
      <c r="A17" s="4" t="s">
        <v>18</v>
      </c>
      <c r="B17" s="7" t="s">
        <v>138</v>
      </c>
      <c r="C17" s="3" t="s">
        <v>139</v>
      </c>
      <c r="D17" s="3" t="s">
        <v>231</v>
      </c>
      <c r="E17" s="3" t="s">
        <v>232</v>
      </c>
      <c r="F17" s="7" t="s">
        <v>132</v>
      </c>
      <c r="G17" s="3" t="s">
        <v>140</v>
      </c>
      <c r="H17" s="3" t="s">
        <v>176</v>
      </c>
      <c r="I17" s="3" t="s">
        <v>218</v>
      </c>
      <c r="J17" s="7" t="s">
        <v>132</v>
      </c>
      <c r="Q17" s="2" t="s">
        <v>90</v>
      </c>
    </row>
    <row r="18" spans="1:17" ht="73.5" x14ac:dyDescent="0.25">
      <c r="A18" s="4" t="s">
        <v>18</v>
      </c>
      <c r="B18" s="7" t="s">
        <v>42</v>
      </c>
      <c r="C18" s="3" t="s">
        <v>228</v>
      </c>
      <c r="D18" s="3" t="s">
        <v>229</v>
      </c>
      <c r="E18" s="3" t="s">
        <v>230</v>
      </c>
      <c r="F18" s="7" t="s">
        <v>132</v>
      </c>
      <c r="G18" s="3" t="s">
        <v>43</v>
      </c>
      <c r="H18" s="3" t="s">
        <v>43</v>
      </c>
      <c r="I18" s="3" t="s">
        <v>43</v>
      </c>
      <c r="J18" s="7" t="s">
        <v>132</v>
      </c>
      <c r="Q18" s="2" t="s">
        <v>91</v>
      </c>
    </row>
    <row r="19" spans="1:17" ht="115.5" x14ac:dyDescent="0.25">
      <c r="A19" s="4" t="s">
        <v>18</v>
      </c>
      <c r="B19" s="7" t="s">
        <v>19</v>
      </c>
      <c r="C19" s="3" t="s">
        <v>225</v>
      </c>
      <c r="D19" s="7" t="s">
        <v>226</v>
      </c>
      <c r="E19" s="7" t="s">
        <v>227</v>
      </c>
      <c r="F19" s="7" t="s">
        <v>132</v>
      </c>
      <c r="G19" s="3" t="s">
        <v>219</v>
      </c>
      <c r="H19" s="7" t="s">
        <v>220</v>
      </c>
      <c r="I19" s="7" t="s">
        <v>150</v>
      </c>
      <c r="J19" s="7" t="s">
        <v>132</v>
      </c>
      <c r="Q19" s="2" t="s">
        <v>92</v>
      </c>
    </row>
    <row r="20" spans="1:17" ht="84" x14ac:dyDescent="0.25">
      <c r="A20" s="4" t="s">
        <v>18</v>
      </c>
      <c r="B20" s="7" t="s">
        <v>130</v>
      </c>
      <c r="C20" s="3" t="s">
        <v>222</v>
      </c>
      <c r="D20" s="3" t="s">
        <v>221</v>
      </c>
      <c r="E20" s="6"/>
      <c r="F20" s="7" t="s">
        <v>134</v>
      </c>
      <c r="G20" s="3" t="s">
        <v>44</v>
      </c>
      <c r="H20" s="3" t="s">
        <v>151</v>
      </c>
      <c r="I20" s="6"/>
      <c r="J20" s="7" t="s">
        <v>133</v>
      </c>
      <c r="Q20" s="2" t="s">
        <v>93</v>
      </c>
    </row>
    <row r="21" spans="1:17" ht="136.5" x14ac:dyDescent="0.25">
      <c r="A21" s="4" t="s">
        <v>18</v>
      </c>
      <c r="B21" s="7" t="s">
        <v>131</v>
      </c>
      <c r="C21" s="3" t="s">
        <v>224</v>
      </c>
      <c r="D21" s="6"/>
      <c r="E21" s="6"/>
      <c r="F21" s="7" t="s">
        <v>135</v>
      </c>
      <c r="G21" s="3" t="s">
        <v>223</v>
      </c>
      <c r="H21" s="6"/>
      <c r="I21" s="6"/>
      <c r="J21" s="7" t="s">
        <v>133</v>
      </c>
      <c r="Q21" s="2" t="s">
        <v>94</v>
      </c>
    </row>
    <row r="22" spans="1:17" x14ac:dyDescent="0.25">
      <c r="B22" s="7"/>
      <c r="C22" s="3"/>
      <c r="D22" s="3"/>
      <c r="E22" s="3"/>
      <c r="F22" s="7"/>
      <c r="G22" s="3"/>
      <c r="H22" s="3"/>
      <c r="I22" s="3"/>
      <c r="J22" s="7"/>
      <c r="Q22" s="2" t="s">
        <v>95</v>
      </c>
    </row>
    <row r="23" spans="1:17" x14ac:dyDescent="0.25">
      <c r="B23" s="7"/>
      <c r="C23" s="3"/>
      <c r="D23" s="3"/>
      <c r="E23" s="3"/>
      <c r="F23" s="7"/>
      <c r="G23" s="3"/>
      <c r="H23" s="3"/>
      <c r="I23" s="3"/>
      <c r="J23" s="7"/>
      <c r="Q23" s="2" t="s">
        <v>96</v>
      </c>
    </row>
    <row r="24" spans="1:17" x14ac:dyDescent="0.25">
      <c r="B24" s="7"/>
      <c r="C24" s="3"/>
      <c r="D24" s="3"/>
      <c r="E24" s="3"/>
      <c r="F24" s="7"/>
      <c r="G24" s="3"/>
      <c r="H24" s="3"/>
      <c r="I24" s="3"/>
      <c r="J24" s="7"/>
      <c r="Q24" s="2" t="s">
        <v>97</v>
      </c>
    </row>
    <row r="25" spans="1:17" x14ac:dyDescent="0.25">
      <c r="B25" s="7"/>
      <c r="C25" s="3"/>
      <c r="D25" s="3"/>
      <c r="E25" s="3"/>
      <c r="F25" s="7"/>
      <c r="G25" s="3"/>
      <c r="H25" s="3"/>
      <c r="I25" s="3"/>
      <c r="J25" s="7"/>
      <c r="Q25" s="2" t="s">
        <v>98</v>
      </c>
    </row>
    <row r="26" spans="1:17" x14ac:dyDescent="0.25">
      <c r="B26" s="7"/>
      <c r="C26" s="3"/>
      <c r="D26" s="3"/>
      <c r="E26" s="3"/>
      <c r="F26" s="7"/>
      <c r="G26" s="3"/>
      <c r="H26" s="3"/>
      <c r="I26" s="3"/>
      <c r="J26" s="7"/>
      <c r="Q26" s="2" t="s">
        <v>99</v>
      </c>
    </row>
    <row r="27" spans="1:17" x14ac:dyDescent="0.25">
      <c r="B27" s="7"/>
      <c r="C27" s="3"/>
      <c r="D27" s="3"/>
      <c r="E27" s="3"/>
      <c r="F27" s="7"/>
      <c r="G27" s="3"/>
      <c r="H27" s="3"/>
      <c r="I27" s="3"/>
      <c r="J27" s="7"/>
      <c r="Q27" s="2" t="s">
        <v>100</v>
      </c>
    </row>
    <row r="28" spans="1:17" x14ac:dyDescent="0.25">
      <c r="B28" s="7"/>
      <c r="C28" s="3"/>
      <c r="D28" s="3"/>
      <c r="E28" s="3"/>
      <c r="F28" s="7"/>
      <c r="G28" s="3"/>
      <c r="H28" s="3"/>
      <c r="I28" s="3"/>
      <c r="J28" s="7"/>
      <c r="Q28" s="2" t="s">
        <v>101</v>
      </c>
    </row>
    <row r="29" spans="1:17" x14ac:dyDescent="0.25">
      <c r="B29" s="7"/>
      <c r="C29" s="3"/>
      <c r="D29" s="3"/>
      <c r="E29" s="3"/>
      <c r="F29" s="7"/>
      <c r="G29" s="3"/>
      <c r="H29" s="3"/>
      <c r="I29" s="3"/>
      <c r="J29" s="7"/>
      <c r="Q29" s="2" t="s">
        <v>102</v>
      </c>
    </row>
    <row r="30" spans="1:17" x14ac:dyDescent="0.25">
      <c r="B30" s="7"/>
      <c r="C30" s="3"/>
      <c r="D30" s="3"/>
      <c r="E30" s="3"/>
      <c r="F30" s="7"/>
      <c r="G30" s="3"/>
      <c r="H30" s="3"/>
      <c r="I30" s="3"/>
      <c r="J30" s="7"/>
      <c r="Q30" s="2" t="s">
        <v>103</v>
      </c>
    </row>
    <row r="31" spans="1:17" x14ac:dyDescent="0.25">
      <c r="B31" s="7"/>
      <c r="C31" s="3"/>
      <c r="D31" s="3"/>
      <c r="E31" s="3"/>
      <c r="F31" s="7"/>
      <c r="G31" s="3"/>
      <c r="H31" s="3"/>
      <c r="I31" s="3"/>
      <c r="J31" s="7"/>
      <c r="Q31" s="2" t="s">
        <v>104</v>
      </c>
    </row>
    <row r="32" spans="1:17" x14ac:dyDescent="0.25">
      <c r="B32" s="7"/>
      <c r="C32" s="3"/>
      <c r="D32" s="3"/>
      <c r="E32" s="3"/>
      <c r="F32" s="7"/>
      <c r="G32" s="3"/>
      <c r="H32" s="3"/>
      <c r="I32" s="3"/>
      <c r="J32" s="7"/>
      <c r="Q32" s="2" t="s">
        <v>105</v>
      </c>
    </row>
    <row r="33" spans="2:17" x14ac:dyDescent="0.25">
      <c r="B33" s="7"/>
      <c r="C33" s="3"/>
      <c r="D33" s="3"/>
      <c r="E33" s="3"/>
      <c r="F33" s="7"/>
      <c r="G33" s="3"/>
      <c r="H33" s="3"/>
      <c r="I33" s="3"/>
      <c r="J33" s="7"/>
      <c r="Q33" s="2" t="s">
        <v>106</v>
      </c>
    </row>
    <row r="34" spans="2:17" x14ac:dyDescent="0.25">
      <c r="B34" s="7"/>
      <c r="C34" s="3"/>
      <c r="D34" s="3"/>
      <c r="E34" s="3"/>
      <c r="F34" s="7"/>
      <c r="G34" s="3"/>
      <c r="H34" s="3"/>
      <c r="I34" s="3"/>
      <c r="J34" s="7"/>
      <c r="Q34" s="2" t="s">
        <v>107</v>
      </c>
    </row>
    <row r="35" spans="2:17" x14ac:dyDescent="0.25">
      <c r="B35" s="7"/>
      <c r="C35" s="3"/>
      <c r="D35" s="3"/>
      <c r="E35" s="3"/>
      <c r="F35" s="7"/>
      <c r="G35" s="3"/>
      <c r="H35" s="3"/>
      <c r="I35" s="3"/>
      <c r="J35" s="7"/>
      <c r="Q35" s="2" t="s">
        <v>108</v>
      </c>
    </row>
    <row r="36" spans="2:17" x14ac:dyDescent="0.25">
      <c r="B36" s="7"/>
      <c r="C36" s="3"/>
      <c r="D36" s="3"/>
      <c r="E36" s="3"/>
      <c r="F36" s="7"/>
      <c r="G36" s="3"/>
      <c r="H36" s="3"/>
      <c r="I36" s="3"/>
      <c r="J36" s="7"/>
      <c r="Q36" s="2" t="s">
        <v>109</v>
      </c>
    </row>
    <row r="37" spans="2:17" x14ac:dyDescent="0.25">
      <c r="B37" s="7"/>
      <c r="C37" s="3"/>
      <c r="D37" s="3"/>
      <c r="E37" s="3"/>
      <c r="F37" s="7"/>
      <c r="G37" s="3"/>
      <c r="H37" s="3"/>
      <c r="I37" s="3"/>
      <c r="J37" s="7"/>
      <c r="Q37" s="2" t="s">
        <v>110</v>
      </c>
    </row>
    <row r="38" spans="2:17" x14ac:dyDescent="0.25">
      <c r="B38" s="7"/>
      <c r="C38" s="3"/>
      <c r="D38" s="3"/>
      <c r="E38" s="3"/>
      <c r="F38" s="7"/>
      <c r="G38" s="3"/>
      <c r="H38" s="3"/>
      <c r="I38" s="3"/>
      <c r="J38" s="7"/>
      <c r="Q38" s="2" t="s">
        <v>111</v>
      </c>
    </row>
    <row r="39" spans="2:17" x14ac:dyDescent="0.25">
      <c r="B39" s="7"/>
      <c r="C39" s="3"/>
      <c r="D39" s="3"/>
      <c r="E39" s="3"/>
      <c r="F39" s="7"/>
      <c r="G39" s="3"/>
      <c r="H39" s="3"/>
      <c r="I39" s="3"/>
      <c r="J39" s="7"/>
      <c r="Q39" s="2" t="s">
        <v>112</v>
      </c>
    </row>
    <row r="40" spans="2:17" x14ac:dyDescent="0.25">
      <c r="B40" s="7"/>
      <c r="C40" s="3"/>
      <c r="D40" s="3"/>
      <c r="E40" s="3"/>
      <c r="F40" s="7"/>
      <c r="G40" s="3"/>
      <c r="H40" s="3"/>
      <c r="I40" s="3"/>
      <c r="J40" s="7"/>
      <c r="Q40" s="2" t="s">
        <v>113</v>
      </c>
    </row>
    <row r="41" spans="2:17" x14ac:dyDescent="0.25">
      <c r="B41" s="7"/>
      <c r="C41" s="3"/>
      <c r="D41" s="3"/>
      <c r="E41" s="3"/>
      <c r="F41" s="7"/>
      <c r="G41" s="3"/>
      <c r="H41" s="3"/>
      <c r="I41" s="3"/>
      <c r="J41" s="7"/>
      <c r="Q41" s="2" t="s">
        <v>114</v>
      </c>
    </row>
    <row r="42" spans="2:17" x14ac:dyDescent="0.25">
      <c r="B42" s="7"/>
      <c r="C42" s="3"/>
      <c r="D42" s="3"/>
      <c r="E42" s="3"/>
      <c r="F42" s="7"/>
      <c r="G42" s="3"/>
      <c r="H42" s="3"/>
      <c r="I42" s="3"/>
      <c r="J42" s="7"/>
      <c r="Q42" s="2" t="s">
        <v>115</v>
      </c>
    </row>
    <row r="43" spans="2:17" x14ac:dyDescent="0.25">
      <c r="B43" s="7"/>
      <c r="C43" s="3"/>
      <c r="D43" s="3"/>
      <c r="E43" s="3"/>
      <c r="F43" s="7"/>
      <c r="G43" s="3"/>
      <c r="H43" s="3"/>
      <c r="I43" s="3"/>
      <c r="J43" s="7"/>
      <c r="Q43" s="2" t="s">
        <v>116</v>
      </c>
    </row>
    <row r="44" spans="2:17" x14ac:dyDescent="0.25">
      <c r="B44" s="7"/>
      <c r="C44" s="3"/>
      <c r="D44" s="3"/>
      <c r="E44" s="3"/>
      <c r="F44" s="7"/>
      <c r="G44" s="3"/>
      <c r="H44" s="3"/>
      <c r="I44" s="3"/>
      <c r="J44" s="7"/>
      <c r="Q44" s="2" t="s">
        <v>117</v>
      </c>
    </row>
    <row r="45" spans="2:17" x14ac:dyDescent="0.25">
      <c r="B45" s="7"/>
      <c r="C45" s="3"/>
      <c r="D45" s="3"/>
      <c r="E45" s="3"/>
      <c r="F45" s="7"/>
      <c r="G45" s="3"/>
      <c r="H45" s="3"/>
      <c r="I45" s="3"/>
      <c r="J45" s="7"/>
      <c r="Q45" s="2" t="s">
        <v>118</v>
      </c>
    </row>
    <row r="46" spans="2:17" x14ac:dyDescent="0.25">
      <c r="B46" s="7"/>
      <c r="C46" s="3"/>
      <c r="D46" s="3"/>
      <c r="E46" s="3"/>
      <c r="F46" s="7"/>
      <c r="G46" s="3"/>
      <c r="H46" s="3"/>
      <c r="I46" s="3"/>
      <c r="J46" s="7"/>
      <c r="Q46" s="2" t="s">
        <v>119</v>
      </c>
    </row>
    <row r="47" spans="2:17" x14ac:dyDescent="0.25">
      <c r="B47" s="7"/>
      <c r="C47" s="3"/>
      <c r="D47" s="3"/>
      <c r="E47" s="3"/>
      <c r="F47" s="7"/>
      <c r="G47" s="3"/>
      <c r="H47" s="3"/>
      <c r="I47" s="3"/>
      <c r="J47" s="7"/>
      <c r="Q47" s="2" t="s">
        <v>120</v>
      </c>
    </row>
    <row r="48" spans="2:17" x14ac:dyDescent="0.25">
      <c r="B48" s="7"/>
      <c r="C48" s="3"/>
      <c r="D48" s="3"/>
      <c r="E48" s="3"/>
      <c r="F48" s="7"/>
      <c r="G48" s="3"/>
      <c r="H48" s="3"/>
      <c r="I48" s="3"/>
      <c r="J48" s="7"/>
      <c r="Q48" s="2" t="s">
        <v>121</v>
      </c>
    </row>
    <row r="49" spans="2:17" x14ac:dyDescent="0.25">
      <c r="B49" s="7"/>
      <c r="C49" s="3"/>
      <c r="D49" s="3"/>
      <c r="E49" s="3"/>
      <c r="F49" s="7"/>
      <c r="G49" s="3"/>
      <c r="H49" s="3"/>
      <c r="I49" s="3"/>
      <c r="J49" s="7"/>
      <c r="Q49" s="2" t="s">
        <v>122</v>
      </c>
    </row>
    <row r="50" spans="2:17" x14ac:dyDescent="0.25">
      <c r="B50" s="7"/>
      <c r="C50" s="3"/>
      <c r="D50" s="3"/>
      <c r="E50" s="3"/>
      <c r="F50" s="7"/>
      <c r="G50" s="3"/>
      <c r="H50" s="3"/>
      <c r="I50" s="3"/>
      <c r="J50" s="7"/>
      <c r="Q50" s="2" t="s">
        <v>123</v>
      </c>
    </row>
    <row r="51" spans="2:17" x14ac:dyDescent="0.25">
      <c r="B51" s="7"/>
      <c r="C51" s="3"/>
      <c r="D51" s="3"/>
      <c r="E51" s="3"/>
      <c r="F51" s="7"/>
      <c r="G51" s="3"/>
      <c r="H51" s="3"/>
      <c r="I51" s="3"/>
      <c r="J51" s="7"/>
      <c r="Q51" s="2" t="s">
        <v>124</v>
      </c>
    </row>
    <row r="52" spans="2:17" x14ac:dyDescent="0.25">
      <c r="B52" s="7"/>
      <c r="C52" s="3"/>
      <c r="D52" s="3"/>
      <c r="E52" s="3"/>
      <c r="F52" s="7"/>
      <c r="G52" s="3"/>
      <c r="H52" s="3"/>
      <c r="I52" s="3"/>
      <c r="J52" s="7"/>
      <c r="Q52" s="2" t="s">
        <v>125</v>
      </c>
    </row>
    <row r="53" spans="2:17" x14ac:dyDescent="0.25">
      <c r="B53" s="7"/>
      <c r="C53" s="3"/>
      <c r="D53" s="3"/>
      <c r="E53" s="3"/>
      <c r="F53" s="7"/>
      <c r="G53" s="3"/>
      <c r="H53" s="3"/>
      <c r="I53" s="3"/>
      <c r="J53" s="7"/>
      <c r="Q53" s="2" t="s">
        <v>126</v>
      </c>
    </row>
    <row r="54" spans="2:17" x14ac:dyDescent="0.25">
      <c r="B54" s="7"/>
      <c r="C54" s="3"/>
      <c r="D54" s="3"/>
      <c r="E54" s="3"/>
      <c r="F54" s="7"/>
      <c r="G54" s="3"/>
      <c r="H54" s="3"/>
      <c r="I54" s="3"/>
      <c r="J54" s="7"/>
      <c r="Q54" s="2" t="s">
        <v>128</v>
      </c>
    </row>
    <row r="55" spans="2:17" x14ac:dyDescent="0.25">
      <c r="B55" s="7"/>
      <c r="C55" s="3"/>
      <c r="D55" s="3"/>
      <c r="E55" s="3"/>
      <c r="F55" s="7"/>
      <c r="G55" s="3"/>
      <c r="H55" s="3"/>
      <c r="I55" s="3"/>
      <c r="J55" s="7"/>
    </row>
    <row r="56" spans="2:17" x14ac:dyDescent="0.25">
      <c r="B56" s="7"/>
      <c r="C56" s="3"/>
      <c r="D56" s="3"/>
      <c r="E56" s="3"/>
      <c r="F56" s="7"/>
      <c r="G56" s="3"/>
      <c r="H56" s="3"/>
      <c r="I56" s="3"/>
      <c r="J56" s="7"/>
    </row>
    <row r="57" spans="2:17" x14ac:dyDescent="0.25">
      <c r="B57" s="7"/>
      <c r="C57" s="3"/>
      <c r="D57" s="3"/>
      <c r="E57" s="3"/>
      <c r="F57" s="7"/>
      <c r="G57" s="3"/>
      <c r="H57" s="3"/>
      <c r="I57" s="3"/>
      <c r="J57" s="7"/>
    </row>
    <row r="58" spans="2:17" x14ac:dyDescent="0.25">
      <c r="B58" s="7"/>
      <c r="C58" s="3"/>
      <c r="D58" s="3"/>
      <c r="E58" s="3"/>
      <c r="F58" s="7"/>
      <c r="G58" s="3"/>
      <c r="H58" s="3"/>
      <c r="I58" s="3"/>
      <c r="J58" s="7"/>
    </row>
    <row r="59" spans="2:17" x14ac:dyDescent="0.25">
      <c r="B59" s="7"/>
      <c r="C59" s="3"/>
      <c r="D59" s="3"/>
      <c r="E59" s="3"/>
      <c r="F59" s="7"/>
      <c r="G59" s="3"/>
      <c r="H59" s="3"/>
      <c r="I59" s="3"/>
      <c r="J59" s="7"/>
    </row>
    <row r="60" spans="2:17" x14ac:dyDescent="0.25">
      <c r="B60" s="7"/>
      <c r="C60" s="3"/>
      <c r="D60" s="3"/>
      <c r="E60" s="3"/>
      <c r="F60" s="7"/>
      <c r="G60" s="3"/>
      <c r="H60" s="3"/>
      <c r="I60" s="3"/>
      <c r="J60" s="7"/>
    </row>
    <row r="61" spans="2:17" x14ac:dyDescent="0.25">
      <c r="B61" s="7"/>
      <c r="C61" s="3"/>
      <c r="D61" s="3"/>
      <c r="E61" s="3"/>
      <c r="F61" s="7"/>
      <c r="G61" s="3"/>
      <c r="H61" s="3"/>
      <c r="I61" s="3"/>
      <c r="J61" s="7"/>
    </row>
    <row r="62" spans="2:17" x14ac:dyDescent="0.25">
      <c r="B62" s="7"/>
      <c r="C62" s="3"/>
      <c r="D62" s="3"/>
      <c r="E62" s="3"/>
      <c r="F62" s="7"/>
      <c r="G62" s="3"/>
      <c r="H62" s="3"/>
      <c r="I62" s="3"/>
      <c r="J62" s="7"/>
    </row>
    <row r="63" spans="2:17" x14ac:dyDescent="0.25">
      <c r="B63" s="7"/>
      <c r="C63" s="3"/>
      <c r="D63" s="3"/>
      <c r="E63" s="3"/>
      <c r="F63" s="7"/>
      <c r="G63" s="3"/>
      <c r="H63" s="3"/>
      <c r="I63" s="3"/>
      <c r="J63" s="7"/>
    </row>
    <row r="64" spans="2:17" x14ac:dyDescent="0.25">
      <c r="B64" s="7"/>
      <c r="C64" s="3"/>
      <c r="D64" s="3"/>
      <c r="E64" s="3"/>
      <c r="F64" s="7"/>
      <c r="G64" s="3"/>
      <c r="H64" s="3"/>
      <c r="I64" s="3"/>
      <c r="J64" s="7"/>
    </row>
    <row r="65" spans="2:10" x14ac:dyDescent="0.25">
      <c r="B65" s="7"/>
      <c r="C65" s="3"/>
      <c r="D65" s="3"/>
      <c r="E65" s="3"/>
      <c r="F65" s="7"/>
      <c r="G65" s="3"/>
      <c r="H65" s="3"/>
      <c r="I65" s="3"/>
      <c r="J65" s="7"/>
    </row>
    <row r="66" spans="2:10" x14ac:dyDescent="0.25">
      <c r="B66" s="7"/>
      <c r="C66" s="3"/>
      <c r="D66" s="3"/>
      <c r="E66" s="3"/>
      <c r="F66" s="7"/>
      <c r="G66" s="3"/>
      <c r="H66" s="3"/>
      <c r="I66" s="3"/>
      <c r="J66" s="7"/>
    </row>
    <row r="67" spans="2:10" x14ac:dyDescent="0.25">
      <c r="B67" s="7"/>
      <c r="C67" s="3"/>
      <c r="D67" s="3"/>
      <c r="E67" s="3"/>
      <c r="F67" s="7"/>
      <c r="G67" s="3"/>
      <c r="H67" s="3"/>
      <c r="I67" s="3"/>
      <c r="J67" s="7"/>
    </row>
    <row r="68" spans="2:10" x14ac:dyDescent="0.25">
      <c r="B68" s="7"/>
      <c r="C68" s="3"/>
      <c r="D68" s="3"/>
      <c r="E68" s="3"/>
      <c r="F68" s="7"/>
      <c r="G68" s="3"/>
      <c r="H68" s="3"/>
      <c r="I68" s="3"/>
      <c r="J68" s="7"/>
    </row>
    <row r="69" spans="2:10" x14ac:dyDescent="0.25">
      <c r="B69" s="7"/>
      <c r="C69" s="3"/>
      <c r="D69" s="3"/>
      <c r="E69" s="3"/>
      <c r="F69" s="7"/>
      <c r="G69" s="3"/>
      <c r="H69" s="3"/>
      <c r="I69" s="3"/>
      <c r="J69" s="7"/>
    </row>
    <row r="70" spans="2:10" x14ac:dyDescent="0.25">
      <c r="B70" s="7"/>
      <c r="C70" s="3"/>
      <c r="D70" s="3"/>
      <c r="E70" s="3"/>
      <c r="F70" s="7"/>
      <c r="G70" s="3"/>
      <c r="H70" s="3"/>
      <c r="I70" s="3"/>
      <c r="J70" s="7"/>
    </row>
    <row r="71" spans="2:10" x14ac:dyDescent="0.25">
      <c r="B71" s="7"/>
      <c r="C71" s="3"/>
      <c r="D71" s="3"/>
      <c r="E71" s="3"/>
      <c r="F71" s="7"/>
      <c r="G71" s="3"/>
      <c r="H71" s="3"/>
      <c r="I71" s="3"/>
      <c r="J71" s="7"/>
    </row>
    <row r="72" spans="2:10" x14ac:dyDescent="0.25">
      <c r="B72" s="7"/>
      <c r="C72" s="3"/>
      <c r="D72" s="3"/>
      <c r="E72" s="3"/>
      <c r="F72" s="7"/>
      <c r="G72" s="3"/>
      <c r="H72" s="3"/>
      <c r="I72" s="3"/>
      <c r="J72" s="7"/>
    </row>
    <row r="73" spans="2:10" x14ac:dyDescent="0.25">
      <c r="B73" s="7"/>
      <c r="C73" s="3"/>
      <c r="D73" s="3"/>
      <c r="E73" s="3"/>
      <c r="F73" s="7"/>
      <c r="G73" s="3"/>
      <c r="H73" s="3"/>
      <c r="I73" s="3"/>
      <c r="J73" s="7"/>
    </row>
    <row r="74" spans="2:10" x14ac:dyDescent="0.25">
      <c r="B74" s="7"/>
      <c r="C74" s="3"/>
      <c r="D74" s="3"/>
      <c r="E74" s="3"/>
      <c r="F74" s="7"/>
      <c r="G74" s="3"/>
      <c r="H74" s="3"/>
      <c r="I74" s="3"/>
      <c r="J74" s="7"/>
    </row>
    <row r="75" spans="2:10" x14ac:dyDescent="0.25">
      <c r="B75" s="7"/>
      <c r="C75" s="3"/>
      <c r="D75" s="3"/>
      <c r="E75" s="3"/>
      <c r="F75" s="7"/>
      <c r="G75" s="3"/>
      <c r="H75" s="3"/>
      <c r="I75" s="3"/>
      <c r="J75" s="7"/>
    </row>
    <row r="76" spans="2:10" x14ac:dyDescent="0.25">
      <c r="B76" s="7"/>
      <c r="C76" s="3"/>
      <c r="D76" s="3"/>
      <c r="E76" s="3"/>
      <c r="F76" s="7"/>
      <c r="G76" s="3"/>
      <c r="H76" s="3"/>
      <c r="I76" s="3"/>
      <c r="J76" s="7"/>
    </row>
    <row r="77" spans="2:10" x14ac:dyDescent="0.25">
      <c r="B77" s="7"/>
      <c r="C77" s="3"/>
      <c r="D77" s="3"/>
      <c r="E77" s="3"/>
      <c r="F77" s="7"/>
      <c r="G77" s="3"/>
      <c r="H77" s="3"/>
      <c r="I77" s="3"/>
      <c r="J77" s="7"/>
    </row>
    <row r="78" spans="2:10" x14ac:dyDescent="0.25">
      <c r="B78" s="7"/>
      <c r="C78" s="3"/>
      <c r="D78" s="3"/>
      <c r="E78" s="3"/>
      <c r="F78" s="7"/>
      <c r="G78" s="3"/>
      <c r="H78" s="3"/>
      <c r="I78" s="3"/>
      <c r="J78" s="7"/>
    </row>
    <row r="79" spans="2:10" x14ac:dyDescent="0.25">
      <c r="B79" s="7"/>
      <c r="C79" s="3"/>
      <c r="D79" s="3"/>
      <c r="E79" s="3"/>
      <c r="F79" s="7"/>
      <c r="G79" s="3"/>
      <c r="H79" s="3"/>
      <c r="I79" s="3"/>
      <c r="J79" s="7"/>
    </row>
    <row r="80" spans="2:10" x14ac:dyDescent="0.25">
      <c r="B80" s="7"/>
      <c r="C80" s="3"/>
      <c r="D80" s="3"/>
      <c r="E80" s="3"/>
      <c r="F80" s="7"/>
      <c r="G80" s="3"/>
      <c r="H80" s="3"/>
      <c r="I80" s="3"/>
      <c r="J80" s="7"/>
    </row>
    <row r="81" spans="2:10" x14ac:dyDescent="0.25">
      <c r="B81" s="7"/>
      <c r="C81" s="3"/>
      <c r="D81" s="3"/>
      <c r="E81" s="3"/>
      <c r="F81" s="7"/>
      <c r="G81" s="3"/>
      <c r="H81" s="3"/>
      <c r="I81" s="3"/>
      <c r="J81" s="7"/>
    </row>
    <row r="82" spans="2:10" x14ac:dyDescent="0.25">
      <c r="B82" s="7"/>
      <c r="C82" s="3"/>
      <c r="D82" s="3"/>
      <c r="E82" s="3"/>
      <c r="F82" s="7"/>
      <c r="G82" s="3"/>
      <c r="H82" s="3"/>
      <c r="I82" s="3"/>
      <c r="J82" s="7"/>
    </row>
    <row r="83" spans="2:10" x14ac:dyDescent="0.25">
      <c r="B83" s="7"/>
      <c r="C83" s="3"/>
      <c r="D83" s="3"/>
      <c r="E83" s="3"/>
      <c r="F83" s="7"/>
      <c r="G83" s="3"/>
      <c r="H83" s="3"/>
      <c r="I83" s="3"/>
      <c r="J83" s="7"/>
    </row>
    <row r="84" spans="2:10" x14ac:dyDescent="0.25">
      <c r="B84" s="7"/>
      <c r="C84" s="3"/>
      <c r="D84" s="3"/>
      <c r="E84" s="3"/>
      <c r="F84" s="7"/>
      <c r="G84" s="3"/>
      <c r="H84" s="3"/>
      <c r="I84" s="3"/>
      <c r="J84" s="7"/>
    </row>
    <row r="85" spans="2:10" x14ac:dyDescent="0.25">
      <c r="B85" s="7"/>
      <c r="C85" s="3"/>
      <c r="D85" s="3"/>
      <c r="E85" s="3"/>
      <c r="F85" s="7"/>
      <c r="G85" s="3"/>
      <c r="H85" s="3"/>
      <c r="I85" s="3"/>
      <c r="J85" s="7"/>
    </row>
    <row r="86" spans="2:10" x14ac:dyDescent="0.25">
      <c r="B86" s="7"/>
      <c r="C86" s="3"/>
      <c r="D86" s="3"/>
      <c r="E86" s="3"/>
      <c r="F86" s="7"/>
      <c r="G86" s="3"/>
      <c r="H86" s="3"/>
      <c r="I86" s="3"/>
      <c r="J86" s="7"/>
    </row>
    <row r="87" spans="2:10" x14ac:dyDescent="0.25">
      <c r="B87" s="7"/>
      <c r="C87" s="3"/>
      <c r="D87" s="3"/>
      <c r="E87" s="3"/>
      <c r="F87" s="7"/>
      <c r="G87" s="3"/>
      <c r="H87" s="3"/>
      <c r="I87" s="3"/>
      <c r="J87" s="7"/>
    </row>
    <row r="88" spans="2:10" x14ac:dyDescent="0.25">
      <c r="B88" s="7"/>
      <c r="C88" s="3"/>
      <c r="D88" s="3"/>
      <c r="E88" s="3"/>
      <c r="F88" s="7"/>
      <c r="G88" s="3"/>
      <c r="H88" s="3"/>
      <c r="I88" s="3"/>
      <c r="J88" s="7"/>
    </row>
    <row r="89" spans="2:10" x14ac:dyDescent="0.25">
      <c r="B89" s="7"/>
      <c r="C89" s="3"/>
      <c r="D89" s="3"/>
      <c r="E89" s="3"/>
      <c r="F89" s="7"/>
      <c r="G89" s="3"/>
      <c r="H89" s="3"/>
      <c r="I89" s="3"/>
      <c r="J89" s="7"/>
    </row>
    <row r="90" spans="2:10" x14ac:dyDescent="0.25">
      <c r="B90" s="7"/>
      <c r="C90" s="3"/>
      <c r="D90" s="3"/>
      <c r="E90" s="3"/>
      <c r="F90" s="7"/>
      <c r="G90" s="3"/>
      <c r="H90" s="3"/>
      <c r="I90" s="3"/>
      <c r="J90" s="7"/>
    </row>
    <row r="91" spans="2:10" x14ac:dyDescent="0.25">
      <c r="B91" s="7"/>
      <c r="C91" s="3"/>
      <c r="D91" s="3"/>
      <c r="E91" s="3"/>
      <c r="F91" s="7"/>
      <c r="G91" s="3"/>
      <c r="H91" s="3"/>
      <c r="I91" s="3"/>
      <c r="J91" s="7"/>
    </row>
    <row r="92" spans="2:10" x14ac:dyDescent="0.25">
      <c r="B92" s="7"/>
      <c r="C92" s="3"/>
      <c r="D92" s="3"/>
      <c r="E92" s="3"/>
      <c r="F92" s="7"/>
      <c r="G92" s="3"/>
      <c r="H92" s="3"/>
      <c r="I92" s="3"/>
      <c r="J92" s="7"/>
    </row>
    <row r="93" spans="2:10" x14ac:dyDescent="0.25">
      <c r="B93" s="7"/>
      <c r="C93" s="3"/>
      <c r="D93" s="3"/>
      <c r="E93" s="3"/>
      <c r="F93" s="7"/>
      <c r="G93" s="3"/>
      <c r="H93" s="3"/>
      <c r="I93" s="3"/>
      <c r="J93" s="7"/>
    </row>
    <row r="94" spans="2:10" x14ac:dyDescent="0.25">
      <c r="B94" s="7"/>
      <c r="C94" s="3"/>
      <c r="D94" s="3"/>
      <c r="E94" s="3"/>
      <c r="F94" s="7"/>
      <c r="G94" s="3"/>
      <c r="H94" s="3"/>
      <c r="I94" s="3"/>
      <c r="J94" s="7"/>
    </row>
    <row r="95" spans="2:10" x14ac:dyDescent="0.25">
      <c r="B95" s="7"/>
      <c r="C95" s="3"/>
      <c r="D95" s="3"/>
      <c r="E95" s="3"/>
      <c r="F95" s="7"/>
      <c r="G95" s="3"/>
      <c r="H95" s="3"/>
      <c r="I95" s="3"/>
      <c r="J95" s="7"/>
    </row>
    <row r="96" spans="2:10" x14ac:dyDescent="0.25">
      <c r="B96" s="7"/>
      <c r="C96" s="3"/>
      <c r="D96" s="3"/>
      <c r="E96" s="3"/>
      <c r="F96" s="7"/>
      <c r="G96" s="3"/>
      <c r="H96" s="3"/>
      <c r="I96" s="3"/>
      <c r="J96" s="7"/>
    </row>
    <row r="97" spans="2:10" x14ac:dyDescent="0.25">
      <c r="B97" s="7"/>
      <c r="C97" s="3"/>
      <c r="D97" s="3"/>
      <c r="E97" s="3"/>
      <c r="F97" s="7"/>
      <c r="G97" s="3"/>
      <c r="H97" s="3"/>
      <c r="I97" s="3"/>
      <c r="J97" s="7"/>
    </row>
    <row r="98" spans="2:10" x14ac:dyDescent="0.25">
      <c r="B98" s="7"/>
      <c r="C98" s="3"/>
      <c r="D98" s="3"/>
      <c r="E98" s="3"/>
      <c r="F98" s="7"/>
      <c r="G98" s="3"/>
      <c r="H98" s="3"/>
      <c r="I98" s="3"/>
      <c r="J98" s="7"/>
    </row>
    <row r="99" spans="2:10" x14ac:dyDescent="0.25">
      <c r="B99" s="7"/>
      <c r="C99" s="3"/>
      <c r="D99" s="3"/>
      <c r="E99" s="3"/>
      <c r="F99" s="7"/>
      <c r="G99" s="3"/>
      <c r="H99" s="3"/>
      <c r="I99" s="3"/>
      <c r="J99" s="7"/>
    </row>
    <row r="100" spans="2:10" x14ac:dyDescent="0.25">
      <c r="B100" s="7"/>
      <c r="C100" s="3"/>
      <c r="D100" s="3"/>
      <c r="E100" s="3"/>
      <c r="F100" s="7"/>
      <c r="G100" s="3"/>
      <c r="H100" s="3"/>
      <c r="I100" s="3"/>
      <c r="J100" s="7"/>
    </row>
    <row r="101" spans="2:10" x14ac:dyDescent="0.25">
      <c r="B101" s="7"/>
      <c r="C101" s="3"/>
      <c r="D101" s="3"/>
      <c r="E101" s="3"/>
      <c r="F101" s="7"/>
      <c r="G101" s="3"/>
      <c r="H101" s="3"/>
      <c r="I101" s="3"/>
      <c r="J101" s="7"/>
    </row>
  </sheetData>
  <sheetProtection algorithmName="SHA-512" hashValue="8AFzZlrOM8ZITod/PNhZ2jEHOL1dWxiLMCLBCLxeAFtE5Z4pYgt+twBcBZEHf7AJN9GStiqdQcE99t451YXiAQ==" saltValue="9ErUoq4IOOnm3EeMUL2gYg==" spinCount="100000" sheet="1" objects="1" scenarios="1" selectLockedCells="1" selectUnlockedCell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AC9120835DBD459A23F32FEF7F0FC3" ma:contentTypeVersion="12" ma:contentTypeDescription="Create a new document." ma:contentTypeScope="" ma:versionID="dee21afd0344d8f396883f49cf499f82">
  <xsd:schema xmlns:xsd="http://www.w3.org/2001/XMLSchema" xmlns:xs="http://www.w3.org/2001/XMLSchema" xmlns:p="http://schemas.microsoft.com/office/2006/metadata/properties" xmlns:ns2="16b40c19-ba2e-4f6f-bba9-ff693cae001c" xmlns:ns3="ebf1f352-a82b-48ed-8c2b-9cfcbca8ed0c" targetNamespace="http://schemas.microsoft.com/office/2006/metadata/properties" ma:root="true" ma:fieldsID="58d8de9d5ed058cebe3c67629b3c262f" ns2:_="" ns3:_="">
    <xsd:import namespace="16b40c19-ba2e-4f6f-bba9-ff693cae001c"/>
    <xsd:import namespace="ebf1f352-a82b-48ed-8c2b-9cfcbca8ed0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b40c19-ba2e-4f6f-bba9-ff693cae00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bf1f352-a82b-48ed-8c2b-9cfcbca8ed0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F8AB845-57E5-49D7-826C-FFA297350B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b40c19-ba2e-4f6f-bba9-ff693cae001c"/>
    <ds:schemaRef ds:uri="ebf1f352-a82b-48ed-8c2b-9cfcbca8e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FC1602-4E75-484A-8964-E8F964832BDA}">
  <ds:schemaRefs>
    <ds:schemaRef ds:uri="http://schemas.microsoft.com/sharepoint/v3/contenttype/forms"/>
  </ds:schemaRefs>
</ds:datastoreItem>
</file>

<file path=customXml/itemProps3.xml><?xml version="1.0" encoding="utf-8"?>
<ds:datastoreItem xmlns:ds="http://schemas.openxmlformats.org/officeDocument/2006/customXml" ds:itemID="{4A4C54E8-9762-4669-935A-B4CAF85169F3}">
  <ds:schemaRefs>
    <ds:schemaRef ds:uri="ebf1f352-a82b-48ed-8c2b-9cfcbca8ed0c"/>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6b40c19-ba2e-4f6f-bba9-ff693cae001c"/>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Instructions</vt:lpstr>
      <vt:lpstr>Tier Assessment Tool</vt:lpstr>
      <vt:lpstr>Menu</vt:lpstr>
      <vt:lpstr>Instructions!Print_Area</vt:lpstr>
      <vt:lpstr>'Tier Assessment Tool'!Print_Area</vt:lpstr>
      <vt:lpstr>'Tier Assessment Tool'!Print_Titles</vt:lpstr>
      <vt:lpstr>States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Fish, Kevin [USA]</dc:creator>
  <cp:keywords/>
  <dc:description/>
  <cp:lastModifiedBy>Kopacz, Erin [USA]</cp:lastModifiedBy>
  <cp:revision/>
  <cp:lastPrinted>2019-12-31T19:08:32Z</cp:lastPrinted>
  <dcterms:created xsi:type="dcterms:W3CDTF">2019-07-16T14:43:17Z</dcterms:created>
  <dcterms:modified xsi:type="dcterms:W3CDTF">2020-01-13T22:07:43Z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0x010100EEAC9120835DBD459A23F32FEF7F0FC3</vt:lpwstr>
  </property>
</Properties>
</file>