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4835" windowHeight="12120" tabRatio="500" activeTab="1"/>
  </bookViews>
  <sheets>
    <sheet name="REPORT UPDATED 020110" sheetId="1" r:id="rId1"/>
    <sheet name="REPORT SUBMITTED DATE" sheetId="2" r:id="rId2"/>
  </sheets>
  <externalReferences>
    <externalReference r:id="rId5"/>
    <externalReference r:id="rId6"/>
  </externalReferences>
  <definedNames>
    <definedName name="FY08_Milestone_Reporting_Schedule" localSheetId="1">'REPORT SUBMITTED DATE'!$A$521:$A$527</definedName>
    <definedName name="FY08_Milestone_Reporting_Schedule">#REF!</definedName>
    <definedName name="FY08_Reporting_Period" localSheetId="1">'[1]FY08 Reporting Schedule'!$A$106:$A$110</definedName>
    <definedName name="FY08_Reporting_Period">'[2]FY08 Reporting Schedule'!$A$106:$A$110</definedName>
    <definedName name="INVESTMENT_NAME" localSheetId="1">'REPORT SUBMITTED DATE'!$A$615:$A$622</definedName>
    <definedName name="INVESTMENT_NAME">#REF!</definedName>
    <definedName name="METRICS" localSheetId="1">'[1]FY08 Reporting Schedule'!$A$17:$A$91</definedName>
    <definedName name="METRICS">'[2]FY08 Reporting Schedule'!$A$17:$A$91</definedName>
    <definedName name="Milestone_Status" localSheetId="1">'[1]FY08 Reporting Schedule'!$A$9:$A$15</definedName>
    <definedName name="Milestone_Status">'[2]FY08 Reporting Schedule'!$A$9:$A$15</definedName>
    <definedName name="POETE" localSheetId="1">'[1]FY08 Reporting Schedule'!$A$117:$A$123</definedName>
    <definedName name="POETE">'[2]FY08 Reporting Schedule'!$A$117:$A$123</definedName>
    <definedName name="_xlnm.Print_Area" localSheetId="0">'REPORT UPDATED 020110'!$A$1:$E$314</definedName>
    <definedName name="STATUS_SUGGESTION" localSheetId="1">'[1]FY08 Reporting Schedule'!$A$112:$A$115</definedName>
    <definedName name="STATUS_SUGGESTION">'[2]FY08 Reporting Schedule'!$A$112:$A$115</definedName>
    <definedName name="YES_NO" localSheetId="1">'[1]FY08 Reporting Schedule'!$A$125:$A$128</definedName>
    <definedName name="YES_NO">'[2]FY08 Reporting Schedule'!$A$125:$A$128</definedName>
  </definedNames>
  <calcPr fullCalcOnLoad="1"/>
</workbook>
</file>

<file path=xl/sharedStrings.xml><?xml version="1.0" encoding="utf-8"?>
<sst xmlns="http://schemas.openxmlformats.org/spreadsheetml/2006/main" count="485" uniqueCount="274">
  <si>
    <t>T                  TRAINING</t>
  </si>
  <si>
    <t>TRAINING
  Training Metrics Impacted: 
       Number of Personnel to be Trained in NIMS/ICS</t>
  </si>
  <si>
    <t>TRAINING
  Training Metrics Impacted: 
       Number of Citizens Who Received Some Other Type of Training (e.g., advanced search and rescue, first aid, community relations, ICS)</t>
  </si>
  <si>
    <t>TRAINING
  Training Metrics Impacted: 
       Number of Personnel to be Trained to Performance (Defensive) Level</t>
  </si>
  <si>
    <t>TRAINING
  Training Metrics Impacted: 
       Number of Personnel to be Trained to Awareness Level</t>
  </si>
  <si>
    <t>TRAINING
  Training Metrics Impacted: 
       Number of Personnel to be Trained to Management &amp; Planning Level</t>
  </si>
  <si>
    <t>EXERCISES
       Number of Seminars Conducted</t>
  </si>
  <si>
    <t>EXERCISES
       Number of Workshops Conducted</t>
  </si>
  <si>
    <t>EXERCISES
       Number of Tabletop Exercises Conducted</t>
  </si>
  <si>
    <t>EXERCISES
       Number of Games Conducted</t>
  </si>
  <si>
    <t>EXERCISES
       Number of Drills Conducted</t>
  </si>
  <si>
    <t>EXERCISES
       Number of Functional Exercises Conducted</t>
  </si>
  <si>
    <t>EXERCISES
       Number of Exercises Conducted (all types) that Included Citizen Participation</t>
  </si>
  <si>
    <t>EXERCISES
       Number of Exercises Conducted (all types) that test NIMS Concepts / Principles</t>
  </si>
  <si>
    <t>M&amp;A
       Number of Contractors / Consultants Hired (Work-Years)</t>
  </si>
  <si>
    <t>M&amp;A
       Number of Full-Time or Part-Time Staff Hired (Work-Years)</t>
  </si>
  <si>
    <t>INVESTMENT A: INTEROPERABLE COMMUNICATIONS - REGIONAL COMMAND AND CONTROL COMMUNICATIONS (3Cs) DATA NETWORK</t>
  </si>
  <si>
    <t>INVESTMENT B: REGIONAL TERRORISM THREAT ASSESSMENT CENTER</t>
  </si>
  <si>
    <t>INVESTMENT C: REGIONAL INTEROPERABLE RADIO COMMUNICATIONS PROJECT</t>
  </si>
  <si>
    <t>INVESTMENT D: REGIONAL PREPAREDNESS VIA INTEROPERABLE TECHNOLOGY AND GEOSPATIAL DATA FOR FIRST RESPONDERS</t>
  </si>
  <si>
    <t>ORGANIZATION
  Organizational Metrics Impacted: 
       Number of Neighborhood Watch Programs</t>
  </si>
  <si>
    <t>ORGANIZATION
  Organizational Metrics Impacted: 
       Number of Citizens Participating in Ongoing Volunteers Programs Relating to Support Emergency Responder Disciplines</t>
  </si>
  <si>
    <t>ORGANIZATION
  Organizational Metrics Impacted: 
       Number of Citizens / Volunteers Who Have Participated in Disaster Response</t>
  </si>
  <si>
    <t>ORGANIZATION
  Organizational Metrics Impacted: 
       Number of Medical Reserve Corps Units</t>
  </si>
  <si>
    <t>ORGANIZATION
  Organizational Metrics Impacted: 
       Number of Other Volunteer Efforts / Programs</t>
  </si>
  <si>
    <t>ORGANIZATION
  Organizational Metrics Impacted: 
       Number of CERT Programs</t>
  </si>
  <si>
    <t>ORGANIZATION
  Organizational Metrics Impacted: 
       Number of Volunteers in Police Service Programs</t>
  </si>
  <si>
    <t>ORGANIZATION
  Organizational Metrics Impacted: 
       Number of Fire Corps Programs</t>
  </si>
  <si>
    <t>ORGANIZATION
  Regional Systems Developed/Enhanced: 
       Response Systems</t>
  </si>
  <si>
    <t>ORGANIZATION
  Regional Systems Developed/Enhanced: 
       NIMS Compliant Unified Command / Area Command</t>
  </si>
  <si>
    <t>INVESTMENT E: STRENGTHEN EMERGENCY PLANNING AND CITIZEN PREPAREDNESS</t>
  </si>
  <si>
    <t>INVESTMENT F: CRITICAL INFRASTRUCTURE AND KEY RESOURCES PROTECTION</t>
  </si>
  <si>
    <t>N/A               DOES NOT FALL UNDER ANY CATEGORY</t>
  </si>
  <si>
    <t>PP                 PREPAREDNESS PLANNING</t>
  </si>
  <si>
    <t>LE                 LAW ENFORCEMENT ACTIVITIES</t>
  </si>
  <si>
    <t>EQUIPMENT
  Equipment Metrics Impacted: 
       Number of CERT Kits Purchased</t>
  </si>
  <si>
    <t>EQUIPMENT
  Equipment Metrics Impacted: 
       Number of Critical Infrastructure Facilities Hardened</t>
  </si>
  <si>
    <t>TRAINING
  Training Metrics Impacted: 
       Number of Personnel to be Trained to Performance (Offensive) Level</t>
  </si>
  <si>
    <t>TRAINING
  Training Metrics Impacted: 
       Number of CERT Team Members Trained</t>
  </si>
  <si>
    <t>TRAINING
  Training Metrics Impacted: 
       Number of Training Courses to be Institutionalized in Existing Training Systems</t>
  </si>
  <si>
    <t>TRAINING
  Training Metrics Impacted: 
       Number of Personnel to be Trained in All-Hazards Emergency Management</t>
  </si>
  <si>
    <t>PLANNING
  Plans and Procedures Developed/Enhanced: 
       Terrorism Prevention/Deterrence Plan</t>
  </si>
  <si>
    <t>PLANNING
  Plans and Procedures Developed/Enhanced: 
       Site and Buffer Zone Security Plan</t>
  </si>
  <si>
    <t>PLANNING
  Plans and Procedures Developed/Enhanced: 
       Crisis Communications Plan</t>
  </si>
  <si>
    <t>PLANNING
  Plans and Procedures Developed/Enhanced: 
       EMAP Accreditation</t>
  </si>
  <si>
    <t>PLANNING
  Plans and Procedures Developed/Enhanced: 
       Mass Casualty and Mass Fatality Plans</t>
  </si>
  <si>
    <t>PLANNING
  Plans and Procedures Developed/Enhanced: 
       Critical Site / Jurisdiction Evacuation Plans, Including Sheltering Efforts</t>
  </si>
  <si>
    <t>PLANNING
  Plans and Procedures Developed/Enhanced: 
       Logistics and Resource Management Plan</t>
  </si>
  <si>
    <t>PLANNING
  Plans and Procedures Developed/Enhanced: 
       Catastrophic Incident Response Planning</t>
  </si>
  <si>
    <t>PLANNING
  Plans and Procedures Developed/Enhanced: 
       All-Hazards Mitigation Plan</t>
  </si>
  <si>
    <t>PLANNING
  Plans and Procedures Developed/Enhanced: 
       Integration of All-Hazards Strategic Elements Into the State Homeland Security Strategy</t>
  </si>
  <si>
    <t>EXERCISES
       Number of Functional Exercises Involving Two or More MMRS Capability Areas</t>
  </si>
  <si>
    <t>EXERCISES
       Number of Full-Scale Exercises Conducted</t>
  </si>
  <si>
    <t>EXERCISES
       Number of Exercises Conducted (all types) that Address Hazards Other Than Terrorism</t>
  </si>
  <si>
    <t>PLANNING
  Plans and Procedures Developed/Enhanced: 
       Interoperable Communications Plans</t>
  </si>
  <si>
    <t>PLANNING
  Plans and Procedures Developed/Enhanced: 
       COOP/COG Plan</t>
  </si>
  <si>
    <t>PLANNING
  Plans and Procedures Developed/Enhanced: 
       Risk Mitigation Plan</t>
  </si>
  <si>
    <t>Metrics Title</t>
  </si>
  <si>
    <t>Cumulative Count</t>
  </si>
  <si>
    <t>FY09 UASI Application Milestones:</t>
  </si>
  <si>
    <t>STATUS</t>
  </si>
  <si>
    <t>Current Status:</t>
  </si>
  <si>
    <t>Status Update:</t>
  </si>
  <si>
    <t xml:space="preserve">EXPENDITURES ORDERED BUT NOT YET INVOICED </t>
  </si>
  <si>
    <t>Purchase Date:</t>
  </si>
  <si>
    <t>Actual Cost:</t>
  </si>
  <si>
    <t>PLANNING
  Plans and Procedures Developed/Enhanced: 
       Develop / Enhance Emergency Operations Plans: Other EOP Elements and Annexes</t>
  </si>
  <si>
    <t>PLANNING
  Plans and Procedures Developed/Enhanced: 
       Develop / Enhance Emergency Operations Plans: Integration of NIMS Concepts / Principals</t>
  </si>
  <si>
    <t>PLANNING
  Plans and Procedures Developed/Enhanced: 
       Develop / Enhance Emergency Operations Plans: Integration of Citizen / Volunteer Resources</t>
  </si>
  <si>
    <t>PLANNING
  Plans and Procedures Developed/Enhanced: 
       Develop / Enhance Emergency Operations Plans: Terrorism Incident Annexes</t>
  </si>
  <si>
    <t>PLANNING
  Plans and Procedures Developed/Enhanced: 
       Develop / Enhance Emergency Operations Plans</t>
  </si>
  <si>
    <t>PLANNING
  Plans and Procedures Developed/Enhanced: 
       Comprehensive Emergency Management Plan</t>
  </si>
  <si>
    <t>ORGANIZATION
  Organizational Metrics Impacted: 
       Number of Citizen Corps Councils</t>
  </si>
  <si>
    <t>Total Training Funds Satisfied by this Investment</t>
  </si>
  <si>
    <t>Total Exercise Funds Satisfied by this Investment</t>
  </si>
  <si>
    <t>Current Allocation Requirements Met</t>
  </si>
  <si>
    <t>COMPLETED</t>
  </si>
  <si>
    <t>IN PROCESS</t>
  </si>
  <si>
    <t>NOT YET STARTED</t>
  </si>
  <si>
    <t>No metrics associated with this project</t>
  </si>
  <si>
    <t>PLANNING
   Assessments Conducted: 
       Terrorism Risk Assessments</t>
  </si>
  <si>
    <t>ORGANIZATION
  Regional Systems Developed/Enhanced: 
       Mutual Aid Agreements</t>
  </si>
  <si>
    <t>ORGANIZATION
  Regional Systems Developed/Enhanced: 
       Information Sharing/Intelligence Systems</t>
  </si>
  <si>
    <t xml:space="preserve">This will be a continual effort as older members move, retire, promote or otherwise decide not to stay involved.  We plan to maintain between 25 and 50 qualified SAV team members to draw from.
In November, 2009, we recruited 14 new deputies from the San Diego Sheriff’s Department.  We are in the process of recruting new officers from SDPD.  We have been recruiting current TLOs because they seem the most dedicated to serving long-term on the assessment teams.  Those 14 persons along with six current members will be attending ACAMS training at the RTTAC beginning on January 25, 2010.  
</t>
  </si>
  <si>
    <t>San Diego Police Sergeant Shaun Donelson, (619) 388-7952, is the lead for the MFF portion of this investment.  Standardized equipment specifications have been developed for the San Diego Police Department.  Sergeant Donelson is currently working with the San Diego Sherrif's Department to determine the regional standards.  A regional standard or minimum standard is expected by 06/01/2010.</t>
  </si>
  <si>
    <t>The CI/KR steering committee is meeting on February 23, 2010, to finalize our initial timeline for 3 cyber and physical security exercises at designated CI/KR sites.  Two of the selected sites will be the San Diego Convention Center and Petco Park.</t>
  </si>
  <si>
    <t>Select Yes or No</t>
  </si>
  <si>
    <t>Total Preparedness Planning Funds Satisfied by this Investment</t>
  </si>
  <si>
    <t>Total Law Enforcement Funds Satisfied by this Investment</t>
  </si>
  <si>
    <t>PLANNING
   Assessments Conducted: 
       Identification of Critical Infrastructure and Key Assets</t>
  </si>
  <si>
    <t>PLANNING
   Assessments Conducted: 
       All-Hazards Analysis and Risk Assessments</t>
  </si>
  <si>
    <t>PLANNING
   Assessments Conducted: 
       Capability Gap Analysis / Shortfalls Against Planning Scenarios / Capacity Thresholds</t>
  </si>
  <si>
    <t>PLANNING
   Assessments Conducted: 
       Point Vulnerability Assessments</t>
  </si>
  <si>
    <t>PLANNING
  Plans and Procedures Developed/Enhanced: 
       Recovery Plans</t>
  </si>
  <si>
    <t>PLANNING
  Plans and Procedures Developed/Enhanced: 
       Citizen Corps Plans and Outreach</t>
  </si>
  <si>
    <t>The new  team leader is Marshall White, a sergeant with the San Diego Police Department (619) 533-6541.  The assistant team leader is Stephen Rea, a Senior Emergency Services Coordinator with SD County OES.                                                                                                                    The LPR Project Manager is currently Dale Stockton, ARJIS Administrator, (619) 685-0292.                                                                                                                   The CCTV Project Manager is SD Fire-Rescue Department Lifeguard, Captain Rick Wurts (619) 221-8841.</t>
  </si>
  <si>
    <t>The issue of project sustainment is becoming an important topic with the struggling economy.  Recent changes in the sustainment requirements may result in changes to this grant and future grants.   However, any grant funded sustainment would still need approval from the UAWG, State and FEMA.</t>
  </si>
  <si>
    <t>The CI/KR steering committee is meeting on February 23, to finalize our initial list of relevant courses, conferences and seminars.  Some of the courses include ACAMS training, ICS, Basic TLO, New Mexico Tech Bomb, Mass Transit as Target, Bomb Making Materials and an array of other courses available through the regional training.</t>
  </si>
  <si>
    <t xml:space="preserve">SAV team training will continue as we add new members.  A roster of all team members has been developed and will track completion of relevant SAV team training.  We will initially focus on the most urgent training.  </t>
  </si>
  <si>
    <t>The list of pending priority assessments is complete.   A list of team members along with training and qualifications has been completed. A tracking syystem for assessments and overtime usage has been developed and is awaiting implementation (April 1, 2010, target date).  The CI/KR steering committee is meeting on February 23, to finalize our scheduling timeline and reconfirm our objectives.</t>
  </si>
  <si>
    <t>This equipment has not been purchased.  The milestone date was incorrectly listed as being between 11/01/09 - 12/31/09.  The correct milestone date will be 11/01/09 - 12/31/2010.  This equipment requires an Environmental Planning and Historic Preservation (EHP) review. The EHP report is in the process of being completed.  Once this has been approved, the purchase process will start.</t>
  </si>
  <si>
    <t>A bid has been obtained from the designated vendor for the LPR units. 
The procurement methodology must be finalized and timing for delivery determined.</t>
  </si>
  <si>
    <t xml:space="preserve">As for 2009 status, the following has  been accomplished: the Regional Server is operational. Data is flowing from Escondido. Chula Vista being added in February 2010.  SDSO, El Cajon and OPD will be added during 2010.  Coordination with Imperial and DEA LPR efforts has begun. 
Existing fixed cameras are being made operational. Coordination is underway with Operation Stonegarden efforts. Information sharing has been initiated with Imperial County. VNP tunnel for LPR sharing is in progress with the LA region.  Standard software has been refined and additional vendor data (either Elsag or Autovu) should be operational by 02/15/2010. 
</t>
  </si>
  <si>
    <t>Sergeant Donelson has selected Petco Park as the location for a full-scale physical exercise.  The exercise is currently being developed with the assistance and participation of the SDPD Critical Incident Management Unit.  The exercise will involve SDPD and Platoon 3 (mixed platood consisting of Sheriff's and County agencies).</t>
  </si>
  <si>
    <t xml:space="preserve">The Mission Bay surveillance camera project has a Request For Proposal (RFP) is in draft form and is near completion.  It is anticipated that the RFP will be advertised on or about February 15, 2010.  It will close on or about March 15, 2010.  There have been several meetings with stakeholders, including San Diego Fire-Rescue, San Diego Police, United States Coast Guard, and City of San Diego Communications.  We have identified 16 proposed sites for the cameras.
1. Ocean Beach Pier
2. Mission Point
3. Quivira Basin, parking lot at Lifeguard Headquarters
4. Lifeguard Headquarters, west end of building
5. Lifeguard Headquarters, operations yard
6.  Dana Landing Boat Ramp
7. Vacation Island, south/west corner
8. Ski Beach Boat Ramp
9. Ski Beach, north/east corner
10. Crown Point
11. De Anza Trailer Park, south/west corner
12. De Anza Boat Ramp
13. Entrance near Fiesta Island
14. South Shores Boat Ramp
15. Riviera Shores, south
16. Santa Clara Point
We anticipate awarding the RFP before June, 2010.
</t>
  </si>
  <si>
    <t>This item was not funded.</t>
  </si>
  <si>
    <t>This item was not funded.  There is no additional equipment other than listed.</t>
  </si>
  <si>
    <t>Date:   02.01/10</t>
  </si>
  <si>
    <t>We intend to complete another 13 assessments in January 2010.  All the completed assessments will be updated to ACAMS in the next month or two. Assessments at CI/KR sites identified in the Regional Risk Assessment will continue into future grant years until the list is exhausted.  At that time, a new Regional Risk Assessment will identify future priority sites.</t>
  </si>
  <si>
    <t>This Milestone is ongoing.</t>
  </si>
  <si>
    <t>This has been completed.  The FBI SAV team member is the lead for this…however; the RTTAC has been assisting with training opportunities for InfraGard members.  Outreach and training topics will be published in monthly meeting notes and sent out to SAV team members</t>
  </si>
  <si>
    <t>Site Assessments (80) Contractor</t>
  </si>
  <si>
    <t>ACAMS Maintenance/Integration</t>
  </si>
  <si>
    <t xml:space="preserve">SAV Team Training </t>
  </si>
  <si>
    <t>FY09 UASI APPLICATION MILESTONE TRACKING WORKSHEET</t>
  </si>
  <si>
    <t>Actual Cost:</t>
  </si>
  <si>
    <t>mm/dd/yy</t>
  </si>
  <si>
    <t>Please provide an updated status of the milestone</t>
  </si>
  <si>
    <t>Total:</t>
  </si>
  <si>
    <t>Total</t>
  </si>
  <si>
    <t>6 Months</t>
  </si>
  <si>
    <t>FY09 UASI Application Milestones:</t>
  </si>
  <si>
    <t>Current Status:</t>
  </si>
  <si>
    <t>Please provide the updated status of the milestone</t>
  </si>
  <si>
    <r>
      <t xml:space="preserve">Accomplishment 1: </t>
    </r>
    <r>
      <rPr>
        <sz val="9"/>
        <rFont val="Arial"/>
        <family val="2"/>
      </rPr>
      <t>OUTCOME: An increase in the region’s overall Critical Infrastructure/Key Resource (CI/KR) security posture through the reduction of vulnerabilities, increased protection of critical assets, monitoring of potential indicators of terrorist activity, and the closing of identified/assessed CI/KR security gaps by 02/28/12. OUTPUT: In support of the national priority to identify, prioritize, and protect CI/KR assets, SAV teams will conduct 80 risk/vulnerability assessments under an accelerated program to complete the region’s top prioritized CI/KR sites in this phase. The process will utilize up to 10 4-person SAV teams on overtime to comprehensively assess physical, cyber, and procedural vulnerabilities.</t>
    </r>
  </si>
  <si>
    <t>Expenditure:</t>
  </si>
  <si>
    <t>Please provide funding information, and a detailed confirmation of the current scheme or description of any changes</t>
  </si>
  <si>
    <t>Please provide a detailed confirmation of the current scheme or description of any changes</t>
  </si>
  <si>
    <t>SUSTAINMENT</t>
  </si>
  <si>
    <t>FY09 UASI Sustainment:</t>
  </si>
  <si>
    <t>PROJECT MANAGEMENT</t>
  </si>
  <si>
    <t>MILESTONES</t>
  </si>
  <si>
    <t>Monthly Progress Marker:</t>
  </si>
  <si>
    <t>Expected Result/Justification:</t>
  </si>
  <si>
    <t>% Complete:</t>
  </si>
  <si>
    <t>12 Months</t>
  </si>
  <si>
    <t>18 Months</t>
  </si>
  <si>
    <t>Date:   02/01/10</t>
  </si>
  <si>
    <t>This milestone has not begun and is not applicable to this time period.</t>
  </si>
  <si>
    <t>#5- Mobile Field Forces conduct a full-scale physical security exercise at a designated CI/KR site, and publish the AAR (07/16/10 – 10/16/10)</t>
  </si>
  <si>
    <t>License Plate Reader Server (1)</t>
  </si>
  <si>
    <t xml:space="preserve">License Plate Readers (12) </t>
  </si>
  <si>
    <t xml:space="preserve">SAV Team SME Development </t>
  </si>
  <si>
    <t>MFF CI/KR Incident Response Training</t>
  </si>
  <si>
    <t>This phase continues training and assessments, exercise development, and the conduction of the 1st TTX and the FSE.</t>
  </si>
  <si>
    <t>This phase continues training and assessments, procures and installs the surveillance system, and continues exercise development.</t>
  </si>
  <si>
    <t>INVESTMENT F - CRITICAL INFRASTRUCTURE AND KEY RESOURCE PROTECTION</t>
  </si>
  <si>
    <t>PROJECT MILESTONES AND JUSTIFICATION (FY09 UASI WORKBOOK SUBMISSION)</t>
  </si>
  <si>
    <t>FY09 UASI Application Milestones:</t>
  </si>
  <si>
    <t>Current Status:</t>
  </si>
  <si>
    <t>Please provide an updated status of the milestone</t>
  </si>
  <si>
    <t>FY09 UASI Project Management:</t>
  </si>
  <si>
    <t>Estimate:</t>
  </si>
  <si>
    <t>PO/Invoice Number:</t>
  </si>
  <si>
    <t>Purchase Date:</t>
  </si>
  <si>
    <t>EXPENDITURES TRACKING</t>
  </si>
  <si>
    <r>
      <t xml:space="preserve">Accomplishment 3: </t>
    </r>
    <r>
      <rPr>
        <sz val="9"/>
        <rFont val="Arial"/>
        <family val="2"/>
      </rPr>
      <t>OUTCOME: Increased regional capability to protect Critical Infrastructure/Key Resource (CI/KR) assets through deployment of additional security/surveillance equipment by October 2011. OUTPUTS: 1) A new bay/coastline Closed Circuit Television (CCTV) surveillance system comprised of 18 cameras will be installed at strategic locations in Mission Bay to provide increased protection from water-borne terrorist threats and criminal activity north of San Diego Harbor. 2) 12 additional mobile/portable License Plate Readers (LPRs) and a regional host server will improve protection through a regional network that will integrate the data from all regional LPRs enabling law enforcement to better track and monitor vehicle traffic operating within proximity of CI/KR assets. 3) The addition of 1 Large Vehicle Borne Improvised Explosive Device (LVBIED) portable barrier will increase our cache to 4 for rapid deployment to threats in the region.</t>
    </r>
  </si>
  <si>
    <r>
      <t xml:space="preserve">Accomplishment 5: </t>
    </r>
    <r>
      <rPr>
        <sz val="9"/>
        <rFont val="Arial"/>
        <family val="2"/>
      </rPr>
      <t>OUTCOME: Protective measures and response capabilities of Site Assistance Visit (SAV) teams and Mobile Field Forces (MFFs) are exercised, tested, and validated for Critical Infrastructure/Key Resource (CI/KR) sites by December 2011. OUTPUTS: 1) SAV teams will conduct 3 security exercises on designated CI/KR sites using a “Red Team” or opposing force concept. During these exercises, the SAV teams will attempt to identify and expose any gaps in the CI/KR sites’ cyber information and security systems. 2) MFFs, SAV teams, and other first responders will conduct a full-scale physical security exercise at a designated CI/KR site. This exercise will test, validate, and improve the region’s response capabilities to imminent threats or actual attacks related to CI/KR sites.</t>
    </r>
  </si>
  <si>
    <t>CI/KR Site Security Exercises</t>
  </si>
  <si>
    <t>SAV Team Tabletop Exercises (3)</t>
  </si>
  <si>
    <t>MFF Full-Scale Exercise (1)</t>
  </si>
  <si>
    <t>Portable Vehicle Barrier (Regional Cache)</t>
  </si>
  <si>
    <t>CCTV Surveillance System (18 Cameras; Waterside/Miss. Bay)</t>
  </si>
  <si>
    <r>
      <t xml:space="preserve">Accomplishment 4: </t>
    </r>
    <r>
      <rPr>
        <sz val="9"/>
        <rFont val="Arial"/>
        <family val="2"/>
      </rPr>
      <t>OUTCOME: Enhanced Mobile Field Force (MFF) security and response capabilities to mitigate imminent threats and actual attacks involving Critical Infrastructure/Key Resource (CI/KR) sites, and increased support and protection to on-scene first responders at such incidents will be achieved by September 2011. OUTPUT: Three MFFs will have training and equipment standards. These platoons are the region’s primary response resources to support first responders during major threats/incidents involving CI/KR sites. Each platoon will receive incident response equipment and additional equipment will augment the regional MFF cache/reserve. Specific training on security and counter-terrorism operations in support of CI/KR sites will be provided to MFF members to improve their response capabilities.</t>
    </r>
  </si>
  <si>
    <t>Protective Measures Planning</t>
  </si>
  <si>
    <t>Site Assessments (80) Overtime/Backfill</t>
  </si>
  <si>
    <r>
      <t xml:space="preserve">DIRECTIONS:
All highlighted areas in the worksheet need to be completed.
Milestones: </t>
    </r>
    <r>
      <rPr>
        <sz val="9"/>
        <rFont val="Arial"/>
        <family val="2"/>
      </rPr>
      <t>Milestones submitted with both the FY09 Workbook and the FY09 UASI application cannot be changed; if these milestones cannot be met, please explain why the milestone could not be reached as originally described, and provide a description of the alternate method selected to replace it.</t>
    </r>
    <r>
      <rPr>
        <b/>
        <sz val="9"/>
        <rFont val="Arial"/>
        <family val="2"/>
      </rPr>
      <t xml:space="preserve">
</t>
    </r>
    <r>
      <rPr>
        <b/>
        <sz val="9"/>
        <rFont val="Arial"/>
        <family val="2"/>
      </rPr>
      <t xml:space="preserve">
Expenditures Tracking: </t>
    </r>
    <r>
      <rPr>
        <sz val="9"/>
        <rFont val="Arial"/>
        <family val="2"/>
      </rPr>
      <t xml:space="preserve">Please provide the PO/Invoice number, date of purchase, and actual costs of the listed items.  Any cost savings must be returned and subsequently redistributed to fund cost overruns or additional UAWG-approved items under the FY09 UASI investments.
</t>
    </r>
    <r>
      <rPr>
        <b/>
        <sz val="9"/>
        <rFont val="Arial"/>
        <family val="2"/>
      </rPr>
      <t xml:space="preserve">
Project Management: </t>
    </r>
    <r>
      <rPr>
        <sz val="9"/>
        <rFont val="Arial"/>
        <family val="2"/>
      </rPr>
      <t xml:space="preserve">Please provide a detailed confirmation of the current management structure's roles and responsibilities, or describe and explain any changes deemed necessary for the successful management of the project.
</t>
    </r>
    <r>
      <rPr>
        <b/>
        <sz val="9"/>
        <rFont val="Arial"/>
        <family val="2"/>
      </rPr>
      <t xml:space="preserve">
Sustainment: </t>
    </r>
    <r>
      <rPr>
        <sz val="9"/>
        <rFont val="Arial"/>
        <family val="2"/>
      </rPr>
      <t>Please provide a detailed confirmation of the current scheme listed below, or describe and explain any changes deemed necessary for the successful sustainment of the project.  This section should also include actual funding/service amounts provided in support of the project's sustainment.</t>
    </r>
  </si>
  <si>
    <t>Close of Project (01/31/12)</t>
  </si>
  <si>
    <t>Project Completion: This final phase will use up the balance of the funds for continued training and assessments, and the remaining 2 TTXs will be developed and executed.</t>
  </si>
  <si>
    <t>FY09 UASI APPLICATION MILESTONE TRACKING WORKSHEET</t>
  </si>
  <si>
    <t>During this phase, training funds will start being expended assessments will be conducted, the RFP for the surveillance system will be issued and awarded, exercise planning will begin, and the LPR and target hardening equipment will be procured.</t>
  </si>
  <si>
    <t>Monthly Progress Marker:</t>
  </si>
  <si>
    <t>Expected Result/Justification:</t>
  </si>
  <si>
    <t>Actual Spent:</t>
  </si>
  <si>
    <t>METRICS</t>
  </si>
  <si>
    <t>INVESTMENT G: CBRNE/WMD DETECTION AND RESPONSE CAPABILITIES</t>
  </si>
  <si>
    <t>Total Planned for Grant</t>
  </si>
  <si>
    <t>Total this Period</t>
  </si>
  <si>
    <t>MILESTONES</t>
  </si>
  <si>
    <t xml:space="preserve">Status Update:
</t>
  </si>
  <si>
    <t>Please provide an updated status of the milestone</t>
  </si>
  <si>
    <t>Please provide an updated status of the milestone</t>
  </si>
  <si>
    <t>FY09 UASI Application Milestones:</t>
  </si>
  <si>
    <t>Current Status:</t>
  </si>
  <si>
    <t>Please provide an updated status of the milestone</t>
  </si>
  <si>
    <t>EXPENDITURES TRACKING</t>
  </si>
  <si>
    <t>Total Allocation Award</t>
  </si>
  <si>
    <t>Cate-
gory</t>
  </si>
  <si>
    <t>Expenditure:</t>
  </si>
  <si>
    <t>Approved Cost:</t>
  </si>
  <si>
    <t>Pending Costs:</t>
  </si>
  <si>
    <t>Estimated Invoice Completion:</t>
  </si>
  <si>
    <t>Total Of Funds Expended/Ordered:</t>
  </si>
  <si>
    <t>Total of Expenditures Reported</t>
  </si>
  <si>
    <t>Are Any Monies Being Released Back to OHS?</t>
  </si>
  <si>
    <t>#5- Complete vulnerability assessments on the final 8 remaining prioritized sites identified within the regional Critical Infrastructure Protection Plan (40 members) (01/02/12 – 02/28/12)</t>
  </si>
  <si>
    <t>Select</t>
  </si>
  <si>
    <t>STATUS</t>
  </si>
  <si>
    <t>NO CHANGES</t>
  </si>
  <si>
    <t>MODIFIED</t>
  </si>
  <si>
    <t>PP                 PREPAREDNESS PLANNING</t>
  </si>
  <si>
    <t>LE                 LAW ENFORCEMENT ACTIVITIES</t>
  </si>
  <si>
    <t>T                  TRAINING</t>
  </si>
  <si>
    <t>Ex                EXERCISE FUNDS</t>
  </si>
  <si>
    <t>P                  PERSONNEL/CONTRACT</t>
  </si>
  <si>
    <t>Select Yes or No</t>
  </si>
  <si>
    <t>Yes</t>
  </si>
  <si>
    <t>No</t>
  </si>
  <si>
    <t>#1- Develop an action plan for completing assessments which outlines team rosters, assignments, scheduling, timelines of completion, and objectives (10/15/09 – 12/31/09)</t>
  </si>
  <si>
    <t>#1- Develop an action plan for completing assessments which outlines team rosters, assignments, scheduling, timelines of completion, and objectives (10/15/09 – 12/31/09)</t>
  </si>
  <si>
    <t>#2- Recruit and train regional public agency staff as SAV team members to establish 5 additional four-person SAV teams (11/01/09 – 10/15/10)</t>
  </si>
  <si>
    <t>Monies Left to Spend</t>
  </si>
  <si>
    <t>Original Allocation Requirements Met</t>
  </si>
  <si>
    <t>PROJECT MANAGEMENT</t>
  </si>
  <si>
    <t>FY09 UASI Project Management:</t>
  </si>
  <si>
    <t>Current Status:</t>
  </si>
  <si>
    <t>Please provide a detailed confirmation of the current scheme or description of any changes</t>
  </si>
  <si>
    <t>SUSTAINMENT</t>
  </si>
  <si>
    <t>FY09 UASI Sustainment:</t>
  </si>
  <si>
    <t>Please provide funding information, and a detailed confirmation of the current scheme or description of any changes</t>
  </si>
  <si>
    <t>Please click here to select a reporting phase</t>
  </si>
  <si>
    <t xml:space="preserve">  </t>
  </si>
  <si>
    <t>Clarification Requested</t>
  </si>
  <si>
    <t>Initial Report Submitted</t>
  </si>
  <si>
    <t>Second Report Submitted</t>
  </si>
  <si>
    <t>Third Report Submitted</t>
  </si>
  <si>
    <t>Final Report Submitted</t>
  </si>
  <si>
    <t>NOT APPLICABLE</t>
  </si>
  <si>
    <t>NOT MET</t>
  </si>
  <si>
    <t>INVESTMENT NAME</t>
  </si>
  <si>
    <t>#3- The LPR working group in coordination with the Regional Technology Clearinghouse and other technical experts/specialists defines standardized specifications for the regional equipment and server (11/15/09 - 02/15/10)</t>
  </si>
  <si>
    <r>
      <t xml:space="preserve">Accomplishment 2: </t>
    </r>
    <r>
      <rPr>
        <sz val="9"/>
        <rFont val="Arial"/>
        <family val="2"/>
      </rPr>
      <t>OUTCOME: As a result of enhanced training, knowledge of vulnerability analysis methodology, and awareness of physical security measures, the Site Assistance Visit (SAV) teams will produce higher quality site assessments in less time, and contribute more to the region’s CI/KR protection program by February 2012. OUTPUT: 20 current and 20 planned additional SAV team members will participate in selected FEMA approved training courses, conferences, and seminars. The list of courses will be standardized and selected collaboratively by the SAV team members. This will result in a consistent approach towards CI/KR assessments, risk determination, mitigation planning, and prioritization of required security measures.</t>
    </r>
  </si>
  <si>
    <t>#1- Determine a set of relevant courses, conferences, and seminars to enhance the expertise and professional development of SAV team members (10/15/09 – 01/15/10)</t>
  </si>
  <si>
    <t>#3- Complete vulnerability assessments on 24 top prioritized CI/KR sites identified within the regional Critical Infrastructure Protection Plan (20 members) (01/02/10 – 12/31/10)</t>
  </si>
  <si>
    <t>#3- Complete vulnerability assessments on 24 top prioritized CI/KR sites identified within the regional Critical Infrastructure Protection Plan (20 members) (01/02/10 – 12/31/10)</t>
  </si>
  <si>
    <t>#4- Complete vulnerability assessments on the next 48 top prioritized CI/KR sites identified within the regional Critical Infrastructure Protection Plan (40 members) (01/02/11 – 12/31/11)</t>
  </si>
  <si>
    <t>#4- Complete vulnerability assessments on the next 48 top prioritized CI/KR sites identified within the regional Critical Infrastructure Protection Plan (40 members) (01/02/11 – 12/31/11)</t>
  </si>
  <si>
    <t>#7- SAV teams conduct the 3rd tabletop cyber and physical security exercises and publish the AAR (11/14/11 – 12/14/11)</t>
  </si>
  <si>
    <t>#4- Purchase Order issued for the LPR equipment and server, equipment received, inventoried, installed, and integrated into a regional network (03/01/10 – 10/30/10)</t>
  </si>
  <si>
    <t>#5 – Installation and testing of the camera surveillance system is completed and the system is operational (04/01/10 – 10/30/11)</t>
  </si>
  <si>
    <t>#1- The region’s MFFs cooperatively develop a regional training and equipment standard for all teams (10/15/09 – 01/15/10)</t>
  </si>
  <si>
    <t>#2- Specifications for the tactical response robot are developed, quotes obtained, purchase order issued, and equipment received (01/15/10 – 9/30/10)</t>
  </si>
  <si>
    <t>#3- Quotes for remaining identified equipment are obtained, purchase orders issued, and equipment received (02/01/10 – 09/30/10)</t>
  </si>
  <si>
    <t>#4- Eligible training in specific response operations, tactics, and techniques related to CI/KR sites completed (02/01/10 – 09/30/11)</t>
  </si>
  <si>
    <t>#5- Equipment training for specialized protective gear completed (05/01/10 – 12/31/10)</t>
  </si>
  <si>
    <t>#2- Develop process to publish annual training calendar on all recommended and authorized SAV team courses, conferences, and seminars (01/02/10 – 02/15/10)</t>
  </si>
  <si>
    <t>#3- Develop system to track completion of relevant SAV team training by all members (02/01/10 – 02/28/10)</t>
  </si>
  <si>
    <t>#4- SAV team members complete relevant training as available (02/01/10 – 02/28/12)</t>
  </si>
  <si>
    <t>#1– The CCTV working group, based on identification of equipment specifications prior to the grant award, will release a Request for Proposal for the camera surveillance system, review submittals, negotiate, and issue a contract (11/01/09 - 03/31/10)</t>
  </si>
  <si>
    <t>#2- A Large Vehicle Borne Improvised Explosive Device (LVBIED) portable barrier is purchased and added to the regional deployable target hardening equipment cache (11/01/09 - 12/31/09)</t>
  </si>
  <si>
    <t>CCTV Surveillance System (18 Cameras; Waterside/Miss. Bay)</t>
  </si>
  <si>
    <t>The team leader is Stephen Rea, a Senior Emergency Services Coordinator with SD County OES. He will supervise the CI/KR site vulnerability assessment program; oversee SAV team training and recruitment; manage procurement of security cache equipment; and ensure completion of CI/KR incident response training and exercises.
The LPR Project Manager will be selected by the region’s law enforcement agencies, and is responsible for leading a regional LPR working group and completion of all LPR project milestones. The working group will make decisions regarding the purchase and distribution of mobile/portable LPRs and the integration of all regional LPR data.
The CCTV Project Manager is SD Fire-Rescue Department Lifeguard Captain Rick Wurts. He is responsible for project oversight, contract management, and maintaining the CCTV system for the bay/coastline in Mission Bay. He will also coordinate efforts to integrate the bay/coastline CCTV system with other agencies’ CCTV systems, including the port and US Coast Guard.</t>
  </si>
  <si>
    <t>#1- SAV teams develop exercise plans for 3 cyber and physical security tabletop exercises at designated CI/KR sites (10/15/09 – 02/15/10)</t>
  </si>
  <si>
    <t>#2- Mobile Field Forces develop an exercise plan for a full-scale physical security exercise at a designated CI/KR site (10/15/09 – 02/15/10)</t>
  </si>
  <si>
    <t>#3- Mobile Field Forces finalize logistic coordination and preparations for the full-scale physical security exercise (02/16/10 – 07/15/10)</t>
  </si>
  <si>
    <t>#3- Mobile Field Forces finalize logistic coordination and preparations for the full-scale physical security exercise (02/16/10 – 07/15/10)</t>
  </si>
  <si>
    <t>#4- SAV teams conduct the 1st tabletop cyber and physical security exercises and publish the After Action Report (AAR) (06/14/10 – 07/14/10)</t>
  </si>
  <si>
    <t>#6- SAV teams conduct the 2nd tabletop cyber and physical security exercises and publish the AAR (02/14/11 – 03/14/11)</t>
  </si>
  <si>
    <t>Explanation or Other Clarifying Data (PO#, Contract #, etc.):</t>
  </si>
  <si>
    <t>The team leader is Stephen Rea, a Senior Emergency Services Coordinator with SD County OES. He will supervise the CI/KR site vulnerability assessment program; oversee SAV team training and recruitment; manage procurement of security cache equipment; and ensure completion of CI/KR incident response training and exercises.
The LPR Project Manager will be selected by the region’s law enforcement agencies, and is responsible for leading a regional LPR working group and completion of all LPR project milestones. The working group will make decisions regarding the purchase and distribution of mobile/portable LPRs and the integration of all regional LPR data.
The CCTV Project Manager is SD Fire-Rescue Department Lifeguard Captain Rick Wurts. He is responsible for project oversight, contract management, and maintaining the CCTV system for the bay/coastline in Mission Bay. He will also coordinate efforts to integrate the bay/coastline CCTV system with other agencies’ CCTV systems, including the port and US Coast Guard.</t>
  </si>
  <si>
    <t>Regional public agencies that receive CI/KR security and response equipment will be responsible for sustaining that equipment with their respective operational budgets.  Future grant funds will be used, as available, for additional CI/KR planning, training, and exercises to expand security and response capabilities.</t>
  </si>
  <si>
    <t>Regional public agencies that receive CI/KR security and response equipment will be responsible for sustaining that equipment with their respective operational budgets.  Future grant funds will be used, as available, for additional CI/KR planning, training, and exercises to expand security and response capabilities.</t>
  </si>
  <si>
    <t>Ex                EXERCISE FUNDS</t>
  </si>
  <si>
    <t>Total Personnel Costs that apply to the 50% Award Maximum</t>
  </si>
  <si>
    <t>6 Months (3/24/10)</t>
  </si>
  <si>
    <t>12 Months (9/24/10)</t>
  </si>
  <si>
    <t>PROJECT MILESTONES AND JUSTIFICATION (FY09 UASI WORKBOOK SUBMISSION)</t>
  </si>
  <si>
    <t>PLEASE INSERT DATE OF REPORT HERE</t>
  </si>
  <si>
    <t>Projected:</t>
  </si>
  <si>
    <t>BISR Reporting Period</t>
  </si>
  <si>
    <t>NP               NON PERSONNEL PLANNING</t>
  </si>
  <si>
    <t>Adjust-
ments
Date</t>
  </si>
  <si>
    <r>
      <t xml:space="preserve">DIRECTIONS:
All highlighted areas in the worksheet need to be completed.
Please start by listing the date of the report in the yellow section (line 33).
Metrics: </t>
    </r>
    <r>
      <rPr>
        <sz val="10"/>
        <rFont val="Arial"/>
        <family val="2"/>
      </rPr>
      <t>Please list the number of completed items relating to each of the identified metrics listed in this section.</t>
    </r>
    <r>
      <rPr>
        <b/>
        <sz val="10"/>
        <rFont val="Arial"/>
        <family val="2"/>
      </rPr>
      <t xml:space="preserve">
Milestones: </t>
    </r>
    <r>
      <rPr>
        <sz val="10"/>
        <rFont val="Arial"/>
        <family val="2"/>
      </rPr>
      <t xml:space="preserve">Please select the appropriate status from the dropdown and follow any prompts.  Provide a detailed explanation of the current progress made towards completing the milestone. </t>
    </r>
    <r>
      <rPr>
        <b/>
        <sz val="10"/>
        <rFont val="Arial"/>
        <family val="2"/>
      </rPr>
      <t xml:space="preserve"> </t>
    </r>
    <r>
      <rPr>
        <sz val="10"/>
        <rFont val="Arial"/>
        <family val="2"/>
      </rPr>
      <t>Milestones submitted with both the FY09 Workbook and the FY09 UASI application cannot be changed; if these milestones cannot be met, please explain why the milestone could not be reached as originally described, and provide a description of the alternate method selected to replace it.</t>
    </r>
    <r>
      <rPr>
        <b/>
        <sz val="10"/>
        <rFont val="Arial"/>
        <family val="2"/>
      </rPr>
      <t xml:space="preserve">
Expenditures Tracking: </t>
    </r>
    <r>
      <rPr>
        <sz val="10"/>
        <rFont val="Arial"/>
        <family val="2"/>
      </rPr>
      <t xml:space="preserve">Please provide any relevant notes, the PO or contract number, date of purchase, and actual costs of the relevant items.  Any cost savings must be returned and subsequently redistributed to fund cost overruns or additional UAWG-approved items under the FY09 UASI investments.  If a modification has been approved, please strike through any unnecessary items, turn the estimate into a negative number, and insert lines where needed to maintain grouping of the items to be purchased. Make sure to select the appropriate category in Column B and list the date of the change in Column A as this will track if you are still meeting your overall category requirements.
</t>
    </r>
    <r>
      <rPr>
        <b/>
        <sz val="10"/>
        <rFont val="Arial"/>
        <family val="2"/>
      </rPr>
      <t xml:space="preserve">
Project Management: </t>
    </r>
    <r>
      <rPr>
        <sz val="10"/>
        <rFont val="Arial"/>
        <family val="2"/>
      </rPr>
      <t xml:space="preserve">Please select the relevant status from the dropdown and follow the prompts.  Provide a detailed confirmation of the selected status by confirming the management structure's roles and responsibilities, or describing and explaining any changes deemed necessary for the successful management of the project.
</t>
    </r>
    <r>
      <rPr>
        <b/>
        <sz val="10"/>
        <rFont val="Arial"/>
        <family val="2"/>
      </rPr>
      <t xml:space="preserve">
Sustainment: </t>
    </r>
    <r>
      <rPr>
        <sz val="10"/>
        <rFont val="Arial"/>
        <family val="2"/>
      </rPr>
      <t>Please select the relevant status from the dropdown and follow the prompts.  Provide a detailed confirmation of the current scheme listed or describe and explain any changes deemed necessary for the successful sustainment of the project.  This section should also include actual funding/service amounts provided in support of the project's sustainment.</t>
    </r>
  </si>
  <si>
    <t>State Required Milestone (4/1/11)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</si>
</sst>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mm/dd/yy;@"/>
  </numFmts>
  <fonts count="54">
    <font>
      <sz val="10"/>
      <name val="Verdana"/>
      <family val="0"/>
    </font>
    <font>
      <sz val="11"/>
      <color indexed="8"/>
      <name val="Calibri"/>
      <family val="2"/>
    </font>
    <font>
      <sz val="8"/>
      <name val="Verdana"/>
      <family val="2"/>
    </font>
    <font>
      <sz val="10"/>
      <name val="Arial"/>
      <family val="2"/>
    </font>
    <font>
      <b/>
      <sz val="12"/>
      <name val="Arial"/>
      <family val="2"/>
    </font>
    <font>
      <sz val="12"/>
      <name val="Arial"/>
      <family val="2"/>
    </font>
    <font>
      <b/>
      <sz val="9"/>
      <name val="Arial"/>
      <family val="2"/>
    </font>
    <font>
      <sz val="9"/>
      <name val="Arial"/>
      <family val="2"/>
    </font>
    <font>
      <sz val="9"/>
      <name val="Verdana"/>
      <family val="0"/>
    </font>
    <font>
      <b/>
      <sz val="9"/>
      <color indexed="12"/>
      <name val="Arial"/>
      <family val="2"/>
    </font>
    <font>
      <b/>
      <i/>
      <sz val="9"/>
      <name val="Arial"/>
      <family val="2"/>
    </font>
    <font>
      <b/>
      <sz val="10"/>
      <name val="Arial"/>
      <family val="2"/>
    </font>
    <font>
      <sz val="7"/>
      <name val="Arial"/>
      <family val="2"/>
    </font>
    <font>
      <b/>
      <sz val="10"/>
      <color indexed="12"/>
      <name val="Arial"/>
      <family val="0"/>
    </font>
    <font>
      <sz val="10"/>
      <color indexed="12"/>
      <name val="Arial"/>
      <family val="0"/>
    </font>
    <font>
      <sz val="7"/>
      <name val="Verdana"/>
      <family val="0"/>
    </font>
    <font>
      <b/>
      <sz val="10"/>
      <color indexed="16"/>
      <name val="Arial"/>
      <family val="0"/>
    </font>
    <font>
      <b/>
      <sz val="10"/>
      <color indexed="17"/>
      <name val="Arial"/>
      <family val="0"/>
    </font>
    <font>
      <b/>
      <sz val="10"/>
      <color indexed="9"/>
      <name val="Arial"/>
      <family val="2"/>
    </font>
    <font>
      <sz val="10"/>
      <color indexed="9"/>
      <name val="Arial"/>
      <family val="0"/>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61"/>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right/>
      <top style="thin"/>
      <bottom style="thin"/>
    </border>
    <border>
      <left/>
      <right style="thin"/>
      <top style="thin"/>
      <bottom style="thin"/>
    </border>
    <border>
      <left style="medium"/>
      <right/>
      <top style="medium"/>
      <bottom style="medium"/>
    </border>
    <border>
      <left style="medium"/>
      <right style="medium"/>
      <top style="medium"/>
      <bottom style="medium"/>
    </border>
    <border>
      <left/>
      <right style="medium"/>
      <top style="medium"/>
      <bottom style="medium"/>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right/>
      <top style="medium"/>
      <bottom style="medium"/>
    </border>
    <border>
      <left/>
      <right style="thin"/>
      <top style="medium"/>
      <bottom/>
    </border>
    <border>
      <left style="thin"/>
      <right/>
      <top/>
      <bottom style="thin"/>
    </border>
    <border>
      <left/>
      <right/>
      <top/>
      <bottom style="thin"/>
    </border>
    <border>
      <left style="thin"/>
      <right style="thin"/>
      <top style="medium"/>
      <bottom/>
    </border>
    <border>
      <left style="thin"/>
      <right/>
      <top style="thin"/>
      <bottom/>
    </border>
    <border>
      <left style="thin"/>
      <right/>
      <top/>
      <bottom/>
    </border>
    <border>
      <left/>
      <right/>
      <top style="medium"/>
      <bottom/>
    </border>
    <border>
      <left style="thin"/>
      <right style="thin"/>
      <top style="medium"/>
      <bottom style="medium"/>
    </border>
    <border>
      <left style="thin"/>
      <right style="medium"/>
      <top style="medium"/>
      <bottom style="medium"/>
    </border>
    <border>
      <left style="thin"/>
      <right style="thin"/>
      <top/>
      <bottom style="thin">
        <color indexed="8"/>
      </bottom>
    </border>
    <border>
      <left/>
      <right style="thin">
        <color indexed="8"/>
      </right>
      <top style="thin"/>
      <bottom/>
    </border>
    <border>
      <left/>
      <right style="thin">
        <color indexed="8"/>
      </right>
      <top/>
      <bottom/>
    </border>
    <border>
      <left style="thin"/>
      <right/>
      <top/>
      <bottom style="thin">
        <color indexed="8"/>
      </bottom>
    </border>
    <border>
      <left/>
      <right/>
      <top/>
      <bottom style="thin">
        <color indexed="8"/>
      </bottom>
    </border>
    <border>
      <left/>
      <right style="thin">
        <color indexed="8"/>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16">
    <xf numFmtId="0" fontId="0" fillId="0" borderId="0" xfId="0" applyAlignment="1">
      <alignment/>
    </xf>
    <xf numFmtId="0" fontId="3" fillId="0" borderId="0" xfId="0" applyFont="1" applyAlignment="1">
      <alignment/>
    </xf>
    <xf numFmtId="0" fontId="7" fillId="0" borderId="10" xfId="0" applyFont="1" applyBorder="1" applyAlignment="1">
      <alignment vertical="top"/>
    </xf>
    <xf numFmtId="9" fontId="7" fillId="0" borderId="11" xfId="0" applyNumberFormat="1" applyFont="1" applyBorder="1" applyAlignment="1">
      <alignment horizontal="center" vertical="center"/>
    </xf>
    <xf numFmtId="42" fontId="7" fillId="0" borderId="11" xfId="0" applyNumberFormat="1" applyFont="1" applyBorder="1" applyAlignment="1">
      <alignment vertical="center"/>
    </xf>
    <xf numFmtId="0" fontId="7" fillId="0" borderId="0" xfId="0" applyFont="1" applyAlignment="1">
      <alignment horizontal="center" vertical="center"/>
    </xf>
    <xf numFmtId="42" fontId="7" fillId="0" borderId="0" xfId="0" applyNumberFormat="1" applyFont="1" applyAlignment="1">
      <alignment vertical="center"/>
    </xf>
    <xf numFmtId="0" fontId="3" fillId="0" borderId="0" xfId="0" applyFont="1" applyFill="1" applyAlignment="1">
      <alignment/>
    </xf>
    <xf numFmtId="0" fontId="6" fillId="0" borderId="12" xfId="0" applyFont="1" applyFill="1" applyBorder="1" applyAlignment="1">
      <alignment vertical="top"/>
    </xf>
    <xf numFmtId="0" fontId="7" fillId="0" borderId="12" xfId="0" applyFont="1" applyFill="1" applyBorder="1" applyAlignment="1">
      <alignment vertical="top"/>
    </xf>
    <xf numFmtId="6" fontId="7" fillId="0" borderId="11" xfId="0" applyNumberFormat="1" applyFont="1" applyBorder="1" applyAlignment="1">
      <alignment vertical="center"/>
    </xf>
    <xf numFmtId="0" fontId="11" fillId="0" borderId="0" xfId="0" applyFont="1" applyFill="1" applyBorder="1" applyAlignment="1">
      <alignment horizontal="center" vertical="top"/>
    </xf>
    <xf numFmtId="0" fontId="3" fillId="0" borderId="0" xfId="0" applyFont="1" applyFill="1" applyBorder="1" applyAlignment="1">
      <alignment vertical="top"/>
    </xf>
    <xf numFmtId="0" fontId="12" fillId="0" borderId="0" xfId="0" applyFont="1" applyAlignment="1">
      <alignment/>
    </xf>
    <xf numFmtId="0" fontId="3" fillId="0" borderId="0" xfId="0" applyFont="1" applyAlignment="1" applyProtection="1">
      <alignment vertical="top"/>
      <protection locked="0"/>
    </xf>
    <xf numFmtId="0" fontId="13" fillId="0" borderId="0" xfId="0" applyFont="1" applyAlignment="1">
      <alignment vertical="top"/>
    </xf>
    <xf numFmtId="0" fontId="15" fillId="0" borderId="0" xfId="0" applyFont="1" applyAlignment="1">
      <alignment/>
    </xf>
    <xf numFmtId="0" fontId="11" fillId="33" borderId="10" xfId="0" applyFont="1" applyFill="1" applyBorder="1" applyAlignment="1">
      <alignment vertical="top"/>
    </xf>
    <xf numFmtId="0" fontId="3" fillId="33" borderId="13" xfId="0" applyFont="1" applyFill="1" applyBorder="1" applyAlignment="1">
      <alignment vertical="top"/>
    </xf>
    <xf numFmtId="0" fontId="3" fillId="33" borderId="14" xfId="0" applyFont="1" applyFill="1" applyBorder="1" applyAlignment="1">
      <alignment vertical="top"/>
    </xf>
    <xf numFmtId="0" fontId="11" fillId="0" borderId="0" xfId="0" applyFont="1" applyAlignment="1">
      <alignment vertical="top"/>
    </xf>
    <xf numFmtId="0" fontId="11" fillId="0" borderId="15" xfId="0" applyFont="1" applyBorder="1" applyAlignment="1">
      <alignment vertical="top"/>
    </xf>
    <xf numFmtId="0" fontId="11" fillId="0" borderId="16" xfId="0" applyFont="1" applyBorder="1" applyAlignment="1">
      <alignment vertical="top"/>
    </xf>
    <xf numFmtId="0" fontId="11" fillId="0" borderId="17" xfId="0" applyFont="1" applyBorder="1" applyAlignment="1">
      <alignment vertical="top"/>
    </xf>
    <xf numFmtId="0" fontId="16" fillId="0" borderId="17" xfId="0" applyFont="1" applyBorder="1" applyAlignment="1">
      <alignment vertical="top"/>
    </xf>
    <xf numFmtId="0" fontId="17" fillId="0" borderId="0" xfId="0" applyFont="1" applyAlignment="1">
      <alignment horizontal="center"/>
    </xf>
    <xf numFmtId="0" fontId="12" fillId="0" borderId="0" xfId="0" applyFont="1" applyFill="1" applyAlignment="1">
      <alignment/>
    </xf>
    <xf numFmtId="0" fontId="11" fillId="34" borderId="10" xfId="0" applyFont="1" applyFill="1" applyBorder="1" applyAlignment="1" applyProtection="1">
      <alignment/>
      <protection/>
    </xf>
    <xf numFmtId="0" fontId="3" fillId="34" borderId="13" xfId="0" applyFont="1" applyFill="1" applyBorder="1" applyAlignment="1" applyProtection="1">
      <alignment/>
      <protection/>
    </xf>
    <xf numFmtId="0" fontId="3" fillId="34" borderId="14" xfId="0" applyFont="1" applyFill="1" applyBorder="1" applyAlignment="1" applyProtection="1">
      <alignment vertical="top" wrapText="1"/>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11" fillId="0" borderId="15" xfId="0" applyFont="1" applyBorder="1" applyAlignment="1" applyProtection="1">
      <alignment vertical="top"/>
      <protection/>
    </xf>
    <xf numFmtId="0" fontId="11" fillId="0" borderId="0" xfId="0" applyFont="1" applyBorder="1" applyAlignment="1" applyProtection="1">
      <alignment vertical="top"/>
      <protection/>
    </xf>
    <xf numFmtId="0" fontId="3" fillId="0" borderId="18" xfId="0" applyFont="1" applyBorder="1" applyAlignment="1" applyProtection="1">
      <alignment wrapText="1"/>
      <protection/>
    </xf>
    <xf numFmtId="0" fontId="3" fillId="0" borderId="18" xfId="0" applyFont="1" applyBorder="1" applyAlignment="1" applyProtection="1">
      <alignment horizontal="center" vertical="center"/>
      <protection/>
    </xf>
    <xf numFmtId="37" fontId="3" fillId="34" borderId="18" xfId="0" applyNumberFormat="1" applyFont="1" applyFill="1" applyBorder="1" applyAlignment="1" applyProtection="1">
      <alignment horizontal="center" vertical="center" wrapText="1"/>
      <protection locked="0"/>
    </xf>
    <xf numFmtId="37" fontId="3" fillId="0" borderId="19" xfId="0" applyNumberFormat="1" applyFont="1" applyFill="1" applyBorder="1" applyAlignment="1" applyProtection="1">
      <alignment horizontal="center" vertical="center" wrapText="1"/>
      <protection/>
    </xf>
    <xf numFmtId="0" fontId="3" fillId="0" borderId="20" xfId="0" applyFont="1" applyBorder="1" applyAlignment="1" applyProtection="1">
      <alignment wrapText="1"/>
      <protection/>
    </xf>
    <xf numFmtId="0" fontId="3" fillId="0" borderId="20" xfId="0" applyFont="1" applyBorder="1" applyAlignment="1" applyProtection="1">
      <alignment horizontal="center" vertical="center"/>
      <protection/>
    </xf>
    <xf numFmtId="37" fontId="3" fillId="34" borderId="20" xfId="0" applyNumberFormat="1" applyFont="1" applyFill="1" applyBorder="1" applyAlignment="1" applyProtection="1">
      <alignment horizontal="center" vertical="center" wrapText="1"/>
      <protection locked="0"/>
    </xf>
    <xf numFmtId="37" fontId="3" fillId="0" borderId="21" xfId="0" applyNumberFormat="1" applyFont="1" applyFill="1" applyBorder="1" applyAlignment="1" applyProtection="1">
      <alignment horizontal="center"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horizontal="center" vertical="center"/>
      <protection/>
    </xf>
    <xf numFmtId="37" fontId="3" fillId="34" borderId="22" xfId="0" applyNumberFormat="1" applyFont="1" applyFill="1" applyBorder="1" applyAlignment="1" applyProtection="1">
      <alignment horizontal="center" vertical="center" wrapText="1"/>
      <protection locked="0"/>
    </xf>
    <xf numFmtId="37" fontId="3" fillId="0" borderId="23" xfId="0" applyNumberFormat="1" applyFont="1" applyFill="1" applyBorder="1" applyAlignment="1" applyProtection="1">
      <alignment horizontal="center" vertical="center" wrapText="1"/>
      <protection/>
    </xf>
    <xf numFmtId="0" fontId="11" fillId="35" borderId="10" xfId="0" applyFont="1" applyFill="1" applyBorder="1" applyAlignment="1">
      <alignment vertical="top"/>
    </xf>
    <xf numFmtId="0" fontId="3" fillId="35" borderId="13" xfId="0" applyFont="1" applyFill="1" applyBorder="1" applyAlignment="1">
      <alignment vertical="top"/>
    </xf>
    <xf numFmtId="0" fontId="3" fillId="35" borderId="14" xfId="0" applyFont="1" applyFill="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11" fillId="0" borderId="24" xfId="0" applyFont="1" applyBorder="1" applyAlignment="1">
      <alignment vertical="top"/>
    </xf>
    <xf numFmtId="0" fontId="3" fillId="0" borderId="24" xfId="0" applyFont="1" applyBorder="1" applyAlignment="1">
      <alignment vertical="top"/>
    </xf>
    <xf numFmtId="0" fontId="3" fillId="0" borderId="17" xfId="0" applyFont="1" applyBorder="1" applyAlignment="1">
      <alignment vertical="top"/>
    </xf>
    <xf numFmtId="0" fontId="11" fillId="35" borderId="18" xfId="0" applyFont="1" applyFill="1" applyBorder="1" applyAlignment="1" applyProtection="1">
      <alignment horizontal="center"/>
      <protection locked="0"/>
    </xf>
    <xf numFmtId="0" fontId="3" fillId="35" borderId="20" xfId="0" applyFont="1" applyFill="1" applyBorder="1" applyAlignment="1" applyProtection="1">
      <alignment horizontal="center" vertical="top" wrapText="1"/>
      <protection/>
    </xf>
    <xf numFmtId="0" fontId="3" fillId="35" borderId="20" xfId="0" applyFont="1" applyFill="1" applyBorder="1" applyAlignment="1" applyProtection="1">
      <alignment horizontal="center"/>
      <protection locked="0"/>
    </xf>
    <xf numFmtId="0" fontId="3" fillId="0" borderId="0" xfId="0" applyFont="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35" borderId="20"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pplyProtection="1">
      <alignment vertical="top" wrapText="1"/>
      <protection locked="0"/>
    </xf>
    <xf numFmtId="0" fontId="11" fillId="36" borderId="10" xfId="0" applyFont="1" applyFill="1" applyBorder="1" applyAlignment="1">
      <alignment vertical="top"/>
    </xf>
    <xf numFmtId="0" fontId="11" fillId="36" borderId="13" xfId="0" applyFont="1" applyFill="1" applyBorder="1" applyAlignment="1">
      <alignment vertical="top"/>
    </xf>
    <xf numFmtId="0" fontId="18" fillId="37" borderId="11" xfId="0" applyFont="1" applyFill="1" applyBorder="1" applyAlignment="1" applyProtection="1">
      <alignment/>
      <protection/>
    </xf>
    <xf numFmtId="0" fontId="3" fillId="37" borderId="11" xfId="0" applyFont="1" applyFill="1" applyBorder="1" applyAlignment="1" applyProtection="1">
      <alignment/>
      <protection/>
    </xf>
    <xf numFmtId="0" fontId="3" fillId="36" borderId="0" xfId="0" applyFont="1" applyFill="1" applyBorder="1" applyAlignment="1" applyProtection="1">
      <alignment vertical="top" wrapText="1"/>
      <protection locked="0"/>
    </xf>
    <xf numFmtId="0" fontId="3" fillId="36" borderId="20" xfId="15" applyFont="1" applyFill="1" applyBorder="1" applyAlignment="1" applyProtection="1">
      <alignment horizontal="center" vertical="top" wrapText="1"/>
      <protection locked="0"/>
    </xf>
    <xf numFmtId="0" fontId="19" fillId="37" borderId="25" xfId="0" applyFont="1" applyFill="1" applyBorder="1" applyAlignment="1" applyProtection="1">
      <alignment/>
      <protection locked="0"/>
    </xf>
    <xf numFmtId="0" fontId="3" fillId="0" borderId="0" xfId="0" applyFont="1" applyFill="1" applyBorder="1" applyAlignment="1" applyProtection="1">
      <alignment horizontal="left" vertical="center"/>
      <protection/>
    </xf>
    <xf numFmtId="0" fontId="19" fillId="37" borderId="20" xfId="0" applyFont="1" applyFill="1" applyBorder="1" applyAlignment="1" applyProtection="1">
      <alignment/>
      <protection locked="0"/>
    </xf>
    <xf numFmtId="0" fontId="19" fillId="37" borderId="21" xfId="0" applyFont="1" applyFill="1" applyBorder="1" applyAlignment="1" applyProtection="1">
      <alignment/>
      <protection locked="0"/>
    </xf>
    <xf numFmtId="0" fontId="12" fillId="0" borderId="0" xfId="0" applyFont="1" applyFill="1" applyBorder="1" applyAlignment="1" applyProtection="1">
      <alignment horizontal="center" vertical="center"/>
      <protection/>
    </xf>
    <xf numFmtId="0" fontId="11" fillId="0" borderId="26" xfId="0" applyFont="1" applyBorder="1" applyAlignment="1" applyProtection="1">
      <alignment/>
      <protection/>
    </xf>
    <xf numFmtId="0" fontId="3" fillId="0" borderId="11" xfId="0" applyFont="1" applyBorder="1" applyAlignment="1" applyProtection="1">
      <alignment/>
      <protection/>
    </xf>
    <xf numFmtId="0" fontId="11" fillId="0" borderId="11" xfId="0" applyFont="1" applyBorder="1" applyAlignment="1" applyProtection="1">
      <alignment/>
      <protection/>
    </xf>
    <xf numFmtId="0" fontId="11" fillId="38" borderId="11" xfId="0" applyFont="1" applyFill="1" applyBorder="1" applyAlignment="1" applyProtection="1">
      <alignment/>
      <protection/>
    </xf>
    <xf numFmtId="0" fontId="3" fillId="0" borderId="0" xfId="0" applyFont="1" applyBorder="1" applyAlignment="1" applyProtection="1">
      <alignment/>
      <protection/>
    </xf>
    <xf numFmtId="0" fontId="11" fillId="0" borderId="15" xfId="0" applyFont="1" applyFill="1" applyBorder="1" applyAlignment="1" applyProtection="1">
      <alignment vertical="top"/>
      <protection/>
    </xf>
    <xf numFmtId="0" fontId="3" fillId="0" borderId="17" xfId="0" applyFont="1" applyFill="1" applyBorder="1" applyAlignment="1" applyProtection="1">
      <alignment/>
      <protection/>
    </xf>
    <xf numFmtId="0" fontId="11" fillId="0" borderId="0" xfId="0" applyFont="1" applyBorder="1" applyAlignment="1" applyProtection="1">
      <alignment/>
      <protection/>
    </xf>
    <xf numFmtId="0" fontId="3" fillId="0" borderId="12" xfId="0" applyFont="1" applyBorder="1" applyAlignment="1" applyProtection="1">
      <alignment/>
      <protection/>
    </xf>
    <xf numFmtId="0" fontId="3" fillId="0" borderId="27" xfId="0" applyFont="1" applyBorder="1" applyAlignment="1" applyProtection="1">
      <alignment/>
      <protection/>
    </xf>
    <xf numFmtId="0" fontId="11" fillId="39" borderId="15" xfId="0" applyFont="1" applyFill="1" applyBorder="1" applyAlignment="1" applyProtection="1">
      <alignment/>
      <protection/>
    </xf>
    <xf numFmtId="0" fontId="11" fillId="39" borderId="24" xfId="0" applyFont="1" applyFill="1" applyBorder="1" applyAlignment="1" applyProtection="1">
      <alignment/>
      <protection/>
    </xf>
    <xf numFmtId="0" fontId="20" fillId="0" borderId="13" xfId="0" applyFont="1" applyBorder="1" applyAlignment="1">
      <alignment/>
    </xf>
    <xf numFmtId="0" fontId="3" fillId="0" borderId="13" xfId="0" applyFont="1" applyBorder="1" applyAlignment="1">
      <alignment/>
    </xf>
    <xf numFmtId="0" fontId="11" fillId="40" borderId="26" xfId="0" applyFont="1" applyFill="1" applyBorder="1" applyAlignment="1">
      <alignment vertical="top"/>
    </xf>
    <xf numFmtId="0" fontId="3" fillId="40" borderId="27" xfId="0" applyFont="1" applyFill="1" applyBorder="1" applyAlignment="1">
      <alignment vertical="top"/>
    </xf>
    <xf numFmtId="0" fontId="3" fillId="40" borderId="23" xfId="0" applyFont="1" applyFill="1" applyBorder="1" applyAlignment="1">
      <alignment vertical="top"/>
    </xf>
    <xf numFmtId="0" fontId="11" fillId="40" borderId="18" xfId="0" applyFont="1" applyFill="1" applyBorder="1" applyAlignment="1" applyProtection="1">
      <alignment horizontal="center" vertical="top" wrapText="1"/>
      <protection locked="0"/>
    </xf>
    <xf numFmtId="0" fontId="16" fillId="40" borderId="20" xfId="0" applyFont="1" applyFill="1" applyBorder="1" applyAlignment="1" applyProtection="1">
      <alignment horizontal="center"/>
      <protection/>
    </xf>
    <xf numFmtId="0" fontId="16" fillId="40" borderId="22" xfId="0" applyFont="1" applyFill="1" applyBorder="1" applyAlignment="1" applyProtection="1">
      <alignment horizontal="center"/>
      <protection locked="0"/>
    </xf>
    <xf numFmtId="0" fontId="3" fillId="0" borderId="0" xfId="0" applyFont="1" applyAlignment="1">
      <alignment horizontal="left"/>
    </xf>
    <xf numFmtId="0" fontId="11" fillId="41" borderId="10" xfId="0" applyFont="1" applyFill="1" applyBorder="1" applyAlignment="1">
      <alignment vertical="top"/>
    </xf>
    <xf numFmtId="0" fontId="3" fillId="41" borderId="13" xfId="0" applyFont="1" applyFill="1" applyBorder="1" applyAlignment="1">
      <alignment vertical="top"/>
    </xf>
    <xf numFmtId="0" fontId="3" fillId="41" borderId="14" xfId="0" applyFont="1" applyFill="1" applyBorder="1" applyAlignment="1">
      <alignment vertical="top"/>
    </xf>
    <xf numFmtId="0" fontId="11" fillId="41" borderId="18" xfId="0" applyFont="1" applyFill="1" applyBorder="1" applyAlignment="1" applyProtection="1">
      <alignment horizontal="center" vertical="top" wrapText="1"/>
      <protection locked="0"/>
    </xf>
    <xf numFmtId="0" fontId="16" fillId="41" borderId="20" xfId="0" applyFont="1" applyFill="1" applyBorder="1" applyAlignment="1" applyProtection="1">
      <alignment horizontal="center"/>
      <protection/>
    </xf>
    <xf numFmtId="0" fontId="16" fillId="41" borderId="22" xfId="0" applyFont="1" applyFill="1" applyBorder="1" applyAlignment="1" applyProtection="1">
      <alignment horizontal="center"/>
      <protection locked="0"/>
    </xf>
    <xf numFmtId="0" fontId="15" fillId="0" borderId="0" xfId="0" applyFont="1" applyAlignment="1">
      <alignment horizontal="left"/>
    </xf>
    <xf numFmtId="17" fontId="12" fillId="0" borderId="0" xfId="0" applyNumberFormat="1" applyFont="1" applyAlignment="1" applyProtection="1">
      <alignment horizontal="left"/>
      <protection/>
    </xf>
    <xf numFmtId="0" fontId="7" fillId="0" borderId="0" xfId="0" applyFont="1" applyAlignment="1">
      <alignment vertical="top"/>
    </xf>
    <xf numFmtId="0" fontId="0" fillId="0" borderId="0" xfId="0" applyFont="1" applyAlignment="1">
      <alignment/>
    </xf>
    <xf numFmtId="42" fontId="11" fillId="36" borderId="14" xfId="0" applyNumberFormat="1" applyFont="1" applyFill="1" applyBorder="1" applyAlignment="1">
      <alignment vertical="top"/>
    </xf>
    <xf numFmtId="42" fontId="3" fillId="36" borderId="20" xfId="15" applyNumberFormat="1" applyFont="1" applyFill="1" applyBorder="1" applyAlignment="1" applyProtection="1">
      <alignment vertical="top"/>
      <protection locked="0"/>
    </xf>
    <xf numFmtId="44" fontId="19" fillId="37" borderId="28" xfId="0" applyNumberFormat="1" applyFont="1" applyFill="1" applyBorder="1" applyAlignment="1" applyProtection="1">
      <alignment/>
      <protection locked="0"/>
    </xf>
    <xf numFmtId="14" fontId="19" fillId="37" borderId="21" xfId="0" applyNumberFormat="1" applyFont="1" applyFill="1" applyBorder="1" applyAlignment="1" applyProtection="1">
      <alignment/>
      <protection locked="0"/>
    </xf>
    <xf numFmtId="42" fontId="11" fillId="0" borderId="11" xfId="0" applyNumberFormat="1" applyFont="1" applyBorder="1" applyAlignment="1" applyProtection="1">
      <alignment/>
      <protection/>
    </xf>
    <xf numFmtId="44" fontId="11" fillId="39" borderId="22" xfId="0" applyNumberFormat="1" applyFont="1" applyFill="1" applyBorder="1" applyAlignment="1" applyProtection="1">
      <alignment/>
      <protection/>
    </xf>
    <xf numFmtId="44" fontId="11" fillId="0" borderId="22" xfId="0" applyNumberFormat="1" applyFont="1" applyBorder="1" applyAlignment="1" applyProtection="1">
      <alignment/>
      <protection/>
    </xf>
    <xf numFmtId="44" fontId="11" fillId="0" borderId="11" xfId="0" applyNumberFormat="1" applyFont="1" applyBorder="1" applyAlignment="1" applyProtection="1">
      <alignment/>
      <protection/>
    </xf>
    <xf numFmtId="44" fontId="11" fillId="0" borderId="11" xfId="0" applyNumberFormat="1" applyFont="1" applyBorder="1" applyAlignment="1" applyProtection="1">
      <alignment horizontal="left"/>
      <protection/>
    </xf>
    <xf numFmtId="42" fontId="3" fillId="0" borderId="11" xfId="0" applyNumberFormat="1" applyFont="1" applyBorder="1" applyAlignment="1" applyProtection="1">
      <alignment/>
      <protection/>
    </xf>
    <xf numFmtId="44" fontId="11" fillId="39" borderId="11" xfId="0" applyNumberFormat="1" applyFont="1" applyFill="1" applyBorder="1" applyAlignment="1" applyProtection="1">
      <alignment horizontal="left"/>
      <protection/>
    </xf>
    <xf numFmtId="44" fontId="11" fillId="33" borderId="11" xfId="0" applyNumberFormat="1" applyFont="1" applyFill="1" applyBorder="1" applyAlignment="1" applyProtection="1">
      <alignment horizontal="center"/>
      <protection locked="0"/>
    </xf>
    <xf numFmtId="44" fontId="11" fillId="33" borderId="11" xfId="0" applyNumberFormat="1" applyFont="1" applyFill="1" applyBorder="1" applyAlignment="1" applyProtection="1">
      <alignment horizontal="left"/>
      <protection locked="0"/>
    </xf>
    <xf numFmtId="44" fontId="11" fillId="0" borderId="0" xfId="0" applyNumberFormat="1" applyFont="1" applyBorder="1" applyAlignment="1" applyProtection="1">
      <alignment horizontal="left"/>
      <protection/>
    </xf>
    <xf numFmtId="44" fontId="11" fillId="0" borderId="0" xfId="0" applyNumberFormat="1" applyFont="1" applyFill="1" applyBorder="1" applyAlignment="1" applyProtection="1">
      <alignment horizontal="left"/>
      <protection/>
    </xf>
    <xf numFmtId="44" fontId="11" fillId="38" borderId="11" xfId="0" applyNumberFormat="1" applyFont="1" applyFill="1" applyBorder="1" applyAlignment="1" applyProtection="1">
      <alignment/>
      <protection/>
    </xf>
    <xf numFmtId="44" fontId="11" fillId="38" borderId="11" xfId="0" applyNumberFormat="1" applyFont="1" applyFill="1" applyBorder="1" applyAlignment="1" applyProtection="1">
      <alignment horizontal="left"/>
      <protection/>
    </xf>
    <xf numFmtId="42" fontId="11" fillId="38" borderId="11" xfId="0" applyNumberFormat="1" applyFont="1" applyFill="1" applyBorder="1" applyAlignment="1" applyProtection="1">
      <alignment/>
      <protection/>
    </xf>
    <xf numFmtId="44" fontId="11" fillId="0" borderId="0" xfId="0" applyNumberFormat="1" applyFont="1" applyBorder="1" applyAlignment="1" applyProtection="1">
      <alignment/>
      <protection/>
    </xf>
    <xf numFmtId="44" fontId="11" fillId="0" borderId="24" xfId="0" applyNumberFormat="1" applyFont="1" applyFill="1" applyBorder="1" applyAlignment="1" applyProtection="1">
      <alignment/>
      <protection/>
    </xf>
    <xf numFmtId="44" fontId="11" fillId="0" borderId="24" xfId="0" applyNumberFormat="1" applyFont="1" applyFill="1" applyBorder="1" applyAlignment="1" applyProtection="1">
      <alignment horizontal="left"/>
      <protection/>
    </xf>
    <xf numFmtId="44" fontId="11" fillId="0" borderId="19" xfId="0" applyNumberFormat="1" applyFont="1" applyBorder="1" applyAlignment="1" applyProtection="1">
      <alignment horizontal="left"/>
      <protection/>
    </xf>
    <xf numFmtId="44" fontId="11" fillId="0" borderId="21" xfId="0" applyNumberFormat="1" applyFont="1" applyBorder="1" applyAlignment="1" applyProtection="1">
      <alignment horizontal="left"/>
      <protection/>
    </xf>
    <xf numFmtId="44" fontId="11" fillId="0" borderId="23" xfId="0" applyNumberFormat="1" applyFont="1" applyBorder="1" applyAlignment="1" applyProtection="1">
      <alignment horizontal="left"/>
      <protection/>
    </xf>
    <xf numFmtId="44" fontId="11" fillId="39" borderId="24" xfId="0" applyNumberFormat="1" applyFont="1" applyFill="1" applyBorder="1" applyAlignment="1" applyProtection="1">
      <alignment/>
      <protection/>
    </xf>
    <xf numFmtId="44" fontId="11" fillId="39" borderId="24" xfId="0" applyNumberFormat="1" applyFont="1" applyFill="1" applyBorder="1" applyAlignment="1" applyProtection="1">
      <alignment horizontal="left"/>
      <protection/>
    </xf>
    <xf numFmtId="44" fontId="11" fillId="39" borderId="17" xfId="0" applyNumberFormat="1" applyFont="1" applyFill="1" applyBorder="1" applyAlignment="1" applyProtection="1">
      <alignment horizontal="left"/>
      <protection/>
    </xf>
    <xf numFmtId="44" fontId="11" fillId="39" borderId="19" xfId="0" applyNumberFormat="1" applyFont="1" applyFill="1" applyBorder="1" applyAlignment="1" applyProtection="1">
      <alignment horizontal="center"/>
      <protection/>
    </xf>
    <xf numFmtId="44" fontId="11" fillId="39" borderId="21" xfId="0" applyNumberFormat="1" applyFont="1" applyFill="1" applyBorder="1" applyAlignment="1" applyProtection="1">
      <alignment horizontal="center"/>
      <protection/>
    </xf>
    <xf numFmtId="44" fontId="11" fillId="39" borderId="23" xfId="0" applyNumberFormat="1" applyFont="1" applyFill="1" applyBorder="1" applyAlignment="1" applyProtection="1">
      <alignment horizontal="center"/>
      <protection/>
    </xf>
    <xf numFmtId="42" fontId="11" fillId="0" borderId="13" xfId="0" applyNumberFormat="1" applyFont="1" applyBorder="1" applyAlignment="1">
      <alignment/>
    </xf>
    <xf numFmtId="0" fontId="3" fillId="36" borderId="20" xfId="0" applyFont="1" applyFill="1" applyBorder="1" applyAlignment="1" applyProtection="1">
      <alignment horizontal="center" vertical="top" wrapText="1"/>
      <protection locked="0"/>
    </xf>
    <xf numFmtId="42" fontId="3" fillId="36" borderId="20" xfId="0" applyNumberFormat="1" applyFont="1" applyFill="1" applyBorder="1" applyAlignment="1" applyProtection="1">
      <alignment vertical="top"/>
      <protection locked="0"/>
    </xf>
    <xf numFmtId="0" fontId="7" fillId="33" borderId="0" xfId="56" applyFont="1" applyFill="1" applyBorder="1" applyAlignment="1">
      <alignment/>
      <protection/>
    </xf>
    <xf numFmtId="0" fontId="7" fillId="35" borderId="0" xfId="15" applyFont="1" applyFill="1" applyBorder="1">
      <alignment/>
      <protection/>
    </xf>
    <xf numFmtId="0" fontId="7" fillId="41" borderId="0" xfId="15" applyFont="1" applyFill="1" applyBorder="1">
      <alignment/>
      <protection/>
    </xf>
    <xf numFmtId="0" fontId="7" fillId="42" borderId="27" xfId="15" applyFont="1" applyFill="1" applyBorder="1">
      <alignment/>
      <protection/>
    </xf>
    <xf numFmtId="0" fontId="7" fillId="36" borderId="12" xfId="15" applyFont="1" applyFill="1" applyBorder="1">
      <alignment/>
      <protection/>
    </xf>
    <xf numFmtId="0" fontId="0" fillId="0" borderId="12" xfId="0" applyFont="1" applyBorder="1" applyAlignment="1">
      <alignment/>
    </xf>
    <xf numFmtId="0" fontId="6" fillId="36" borderId="29" xfId="15" applyFont="1" applyFill="1" applyBorder="1">
      <alignment/>
      <protection/>
    </xf>
    <xf numFmtId="0" fontId="6" fillId="33" borderId="30" xfId="56" applyFont="1" applyFill="1" applyBorder="1" applyAlignment="1">
      <alignment/>
      <protection/>
    </xf>
    <xf numFmtId="0" fontId="6" fillId="35" borderId="30" xfId="15" applyFont="1" applyFill="1" applyBorder="1">
      <alignment/>
      <protection/>
    </xf>
    <xf numFmtId="0" fontId="6" fillId="41" borderId="30" xfId="15" applyFont="1" applyFill="1" applyBorder="1">
      <alignment/>
      <protection/>
    </xf>
    <xf numFmtId="0" fontId="6" fillId="42" borderId="26" xfId="15" applyFont="1" applyFill="1" applyBorder="1">
      <alignment/>
      <protection/>
    </xf>
    <xf numFmtId="42" fontId="6" fillId="36" borderId="19" xfId="15" applyNumberFormat="1" applyFont="1" applyFill="1" applyBorder="1">
      <alignment/>
      <protection/>
    </xf>
    <xf numFmtId="42" fontId="6" fillId="33" borderId="21" xfId="56" applyNumberFormat="1" applyFont="1" applyFill="1" applyBorder="1" applyAlignment="1">
      <alignment/>
      <protection/>
    </xf>
    <xf numFmtId="42" fontId="6" fillId="35" borderId="21" xfId="15" applyNumberFormat="1" applyFont="1" applyFill="1" applyBorder="1">
      <alignment/>
      <protection/>
    </xf>
    <xf numFmtId="42" fontId="6" fillId="41" borderId="21" xfId="15" applyNumberFormat="1" applyFont="1" applyFill="1" applyBorder="1">
      <alignment/>
      <protection/>
    </xf>
    <xf numFmtId="42" fontId="6" fillId="42" borderId="23" xfId="15" applyNumberFormat="1" applyFont="1" applyFill="1" applyBorder="1">
      <alignment/>
      <protection/>
    </xf>
    <xf numFmtId="42" fontId="11" fillId="36" borderId="19" xfId="15" applyNumberFormat="1" applyFont="1" applyFill="1" applyBorder="1" applyAlignment="1">
      <alignment/>
      <protection/>
    </xf>
    <xf numFmtId="42" fontId="11" fillId="33" borderId="21" xfId="56" applyNumberFormat="1" applyFont="1" applyFill="1" applyBorder="1" applyAlignment="1">
      <alignment/>
      <protection/>
    </xf>
    <xf numFmtId="42" fontId="11" fillId="35" borderId="21" xfId="15" applyNumberFormat="1" applyFont="1" applyFill="1" applyBorder="1" applyAlignment="1">
      <alignment/>
      <protection/>
    </xf>
    <xf numFmtId="42" fontId="11" fillId="41" borderId="21" xfId="15" applyNumberFormat="1" applyFont="1" applyFill="1" applyBorder="1" applyAlignment="1">
      <alignment/>
      <protection/>
    </xf>
    <xf numFmtId="42" fontId="11" fillId="42" borderId="23" xfId="15" applyNumberFormat="1" applyFont="1" applyFill="1" applyBorder="1">
      <alignment/>
      <protection/>
    </xf>
    <xf numFmtId="0" fontId="3" fillId="0" borderId="31" xfId="0" applyFont="1" applyFill="1" applyBorder="1" applyAlignment="1" applyProtection="1">
      <alignment horizontal="left" vertical="center"/>
      <protection locked="0"/>
    </xf>
    <xf numFmtId="42" fontId="7" fillId="0" borderId="20" xfId="15"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left" vertical="center"/>
      <protection locked="0"/>
    </xf>
    <xf numFmtId="0" fontId="7" fillId="0" borderId="30" xfId="15" applyFont="1" applyFill="1" applyBorder="1" applyAlignment="1" applyProtection="1">
      <alignment horizontal="left" vertical="top" wrapText="1" indent="2" shrinkToFit="1"/>
      <protection locked="0"/>
    </xf>
    <xf numFmtId="42" fontId="7" fillId="0" borderId="20" xfId="45" applyNumberFormat="1" applyFont="1" applyFill="1" applyBorder="1" applyAlignment="1" applyProtection="1">
      <alignment horizontal="left" vertical="top"/>
      <protection locked="0"/>
    </xf>
    <xf numFmtId="0" fontId="7" fillId="0" borderId="20" xfId="15" applyFont="1" applyFill="1" applyBorder="1" applyAlignment="1" applyProtection="1">
      <alignment horizontal="left" vertical="top" wrapText="1" indent="2" shrinkToFit="1"/>
      <protection locked="0"/>
    </xf>
    <xf numFmtId="0" fontId="3" fillId="0" borderId="27" xfId="0" applyFont="1" applyFill="1" applyBorder="1" applyAlignment="1" applyProtection="1">
      <alignment horizontal="left" vertical="center"/>
      <protection locked="0"/>
    </xf>
    <xf numFmtId="0" fontId="7" fillId="0" borderId="30" xfId="15" applyFont="1" applyFill="1" applyBorder="1" applyAlignment="1" applyProtection="1">
      <alignment horizontal="left" vertical="top" wrapText="1" shrinkToFit="1"/>
      <protection locked="0"/>
    </xf>
    <xf numFmtId="0" fontId="7" fillId="0" borderId="22" xfId="15"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7" fillId="0" borderId="0" xfId="0" applyFont="1" applyAlignment="1" applyProtection="1">
      <alignment vertical="top"/>
      <protection/>
    </xf>
    <xf numFmtId="0" fontId="9" fillId="0" borderId="0" xfId="0" applyFont="1" applyAlignment="1" applyProtection="1">
      <alignment vertical="top"/>
      <protection/>
    </xf>
    <xf numFmtId="0" fontId="6" fillId="0" borderId="0" xfId="0" applyFont="1" applyAlignment="1" applyProtection="1">
      <alignment vertical="top"/>
      <protection/>
    </xf>
    <xf numFmtId="0" fontId="6" fillId="33" borderId="10" xfId="0" applyFont="1" applyFill="1" applyBorder="1" applyAlignment="1" applyProtection="1">
      <alignment vertical="top"/>
      <protection/>
    </xf>
    <xf numFmtId="0" fontId="7" fillId="33" borderId="13" xfId="0" applyFont="1" applyFill="1" applyBorder="1" applyAlignment="1" applyProtection="1">
      <alignment vertical="top"/>
      <protection/>
    </xf>
    <xf numFmtId="0" fontId="7" fillId="33" borderId="14" xfId="0" applyFont="1" applyFill="1" applyBorder="1" applyAlignment="1" applyProtection="1">
      <alignment vertical="top"/>
      <protection/>
    </xf>
    <xf numFmtId="0" fontId="6" fillId="0" borderId="15" xfId="0" applyFont="1" applyBorder="1" applyAlignment="1" applyProtection="1">
      <alignment vertical="top"/>
      <protection/>
    </xf>
    <xf numFmtId="0" fontId="6" fillId="0" borderId="16" xfId="0" applyFont="1" applyBorder="1" applyAlignment="1" applyProtection="1">
      <alignment vertical="top"/>
      <protection/>
    </xf>
    <xf numFmtId="0" fontId="6" fillId="0" borderId="17" xfId="0" applyFont="1" applyBorder="1" applyAlignment="1" applyProtection="1">
      <alignment vertical="top"/>
      <protection/>
    </xf>
    <xf numFmtId="0" fontId="7" fillId="0" borderId="10" xfId="0" applyFont="1" applyBorder="1" applyAlignment="1" applyProtection="1">
      <alignment vertical="top"/>
      <protection/>
    </xf>
    <xf numFmtId="9" fontId="7" fillId="0" borderId="11" xfId="0" applyNumberFormat="1" applyFont="1" applyBorder="1" applyAlignment="1" applyProtection="1">
      <alignment horizontal="center" vertical="center"/>
      <protection/>
    </xf>
    <xf numFmtId="42" fontId="7" fillId="0" borderId="11" xfId="0" applyNumberFormat="1" applyFont="1" applyBorder="1" applyAlignment="1" applyProtection="1">
      <alignment vertical="center"/>
      <protection/>
    </xf>
    <xf numFmtId="0" fontId="7" fillId="0" borderId="0" xfId="0" applyFont="1" applyAlignment="1" applyProtection="1">
      <alignment horizontal="center" vertical="center"/>
      <protection/>
    </xf>
    <xf numFmtId="42" fontId="7" fillId="0" borderId="0" xfId="0" applyNumberFormat="1" applyFont="1" applyAlignment="1" applyProtection="1">
      <alignment vertical="center"/>
      <protection/>
    </xf>
    <xf numFmtId="0" fontId="6" fillId="0" borderId="12" xfId="0" applyFont="1" applyFill="1" applyBorder="1" applyAlignment="1" applyProtection="1">
      <alignment vertical="top"/>
      <protection/>
    </xf>
    <xf numFmtId="0" fontId="7" fillId="0" borderId="12" xfId="0" applyFont="1" applyFill="1" applyBorder="1" applyAlignment="1" applyProtection="1">
      <alignment vertical="top"/>
      <protection/>
    </xf>
    <xf numFmtId="0" fontId="3" fillId="0" borderId="0" xfId="0" applyFont="1" applyFill="1" applyAlignment="1" applyProtection="1">
      <alignment/>
      <protection/>
    </xf>
    <xf numFmtId="6" fontId="7" fillId="0" borderId="11" xfId="0" applyNumberFormat="1" applyFont="1" applyBorder="1" applyAlignment="1" applyProtection="1">
      <alignment vertical="center"/>
      <protection/>
    </xf>
    <xf numFmtId="0" fontId="7" fillId="0" borderId="0" xfId="0" applyFont="1" applyFill="1" applyBorder="1" applyAlignment="1" applyProtection="1">
      <alignment vertical="top"/>
      <protection/>
    </xf>
    <xf numFmtId="0" fontId="7" fillId="0" borderId="0" xfId="0" applyFont="1" applyFill="1" applyBorder="1" applyAlignment="1" applyProtection="1">
      <alignment vertical="top" wrapText="1"/>
      <protection/>
    </xf>
    <xf numFmtId="0" fontId="0" fillId="0" borderId="0" xfId="0" applyFill="1" applyBorder="1" applyAlignment="1" applyProtection="1">
      <alignment/>
      <protection/>
    </xf>
    <xf numFmtId="9" fontId="7" fillId="0" borderId="0" xfId="0" applyNumberFormat="1" applyFont="1" applyFill="1" applyBorder="1" applyAlignment="1" applyProtection="1">
      <alignment horizontal="center" vertical="center"/>
      <protection/>
    </xf>
    <xf numFmtId="6" fontId="7" fillId="0" borderId="0" xfId="0" applyNumberFormat="1" applyFont="1" applyFill="1" applyBorder="1" applyAlignment="1" applyProtection="1">
      <alignment vertical="center"/>
      <protection/>
    </xf>
    <xf numFmtId="0" fontId="6" fillId="35" borderId="10" xfId="0" applyFont="1" applyFill="1" applyBorder="1" applyAlignment="1" applyProtection="1">
      <alignment vertical="top"/>
      <protection/>
    </xf>
    <xf numFmtId="0" fontId="7" fillId="35" borderId="13" xfId="0" applyFont="1" applyFill="1" applyBorder="1" applyAlignment="1" applyProtection="1">
      <alignment vertical="top"/>
      <protection/>
    </xf>
    <xf numFmtId="0" fontId="7" fillId="35" borderId="14" xfId="0" applyFont="1" applyFill="1" applyBorder="1" applyAlignment="1" applyProtection="1">
      <alignment vertical="top"/>
      <protection/>
    </xf>
    <xf numFmtId="0" fontId="7" fillId="0" borderId="0" xfId="0" applyFont="1" applyBorder="1" applyAlignment="1" applyProtection="1">
      <alignment vertical="top"/>
      <protection/>
    </xf>
    <xf numFmtId="0" fontId="6" fillId="0" borderId="24" xfId="0" applyFont="1" applyBorder="1" applyAlignment="1" applyProtection="1">
      <alignment vertical="top"/>
      <protection/>
    </xf>
    <xf numFmtId="0" fontId="7" fillId="0" borderId="24" xfId="0" applyFont="1" applyBorder="1" applyAlignment="1" applyProtection="1">
      <alignment vertical="top"/>
      <protection/>
    </xf>
    <xf numFmtId="0" fontId="7" fillId="0" borderId="17" xfId="0" applyFont="1" applyBorder="1" applyAlignment="1" applyProtection="1">
      <alignment vertical="top"/>
      <protection/>
    </xf>
    <xf numFmtId="0" fontId="7" fillId="35" borderId="11" xfId="0" applyFont="1" applyFill="1" applyBorder="1" applyAlignment="1" applyProtection="1">
      <alignment horizontal="left" vertical="top" wrapText="1"/>
      <protection/>
    </xf>
    <xf numFmtId="0" fontId="7" fillId="0" borderId="0" xfId="0" applyFont="1" applyAlignment="1" applyProtection="1">
      <alignment vertical="top" wrapText="1"/>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vertical="top" wrapText="1"/>
      <protection/>
    </xf>
    <xf numFmtId="0" fontId="6" fillId="36" borderId="10" xfId="0" applyFont="1" applyFill="1" applyBorder="1" applyAlignment="1" applyProtection="1">
      <alignment vertical="top"/>
      <protection/>
    </xf>
    <xf numFmtId="0" fontId="6" fillId="36" borderId="13" xfId="0" applyFont="1" applyFill="1" applyBorder="1" applyAlignment="1" applyProtection="1">
      <alignment vertical="top"/>
      <protection/>
    </xf>
    <xf numFmtId="0" fontId="6" fillId="36" borderId="14" xfId="0" applyFont="1" applyFill="1" applyBorder="1" applyAlignment="1" applyProtection="1">
      <alignment vertical="top"/>
      <protection/>
    </xf>
    <xf numFmtId="0" fontId="6" fillId="0" borderId="32" xfId="0" applyFont="1" applyBorder="1" applyAlignment="1" applyProtection="1">
      <alignment vertical="top"/>
      <protection/>
    </xf>
    <xf numFmtId="0" fontId="6" fillId="0" borderId="33" xfId="0" applyFont="1" applyBorder="1" applyAlignment="1" applyProtection="1">
      <alignment vertical="top"/>
      <protection/>
    </xf>
    <xf numFmtId="0" fontId="6" fillId="0" borderId="27" xfId="0" applyFont="1" applyBorder="1" applyAlignment="1" applyProtection="1">
      <alignment vertical="top"/>
      <protection/>
    </xf>
    <xf numFmtId="0" fontId="10" fillId="0" borderId="30" xfId="15" applyFont="1" applyFill="1" applyBorder="1" applyAlignment="1" applyProtection="1">
      <alignment horizontal="left" vertical="top" wrapText="1" shrinkToFit="1"/>
      <protection/>
    </xf>
    <xf numFmtId="42" fontId="7" fillId="0" borderId="20" xfId="15" applyNumberFormat="1" applyFont="1" applyFill="1" applyBorder="1" applyAlignment="1" applyProtection="1">
      <alignment horizontal="left" vertical="top"/>
      <protection/>
    </xf>
    <xf numFmtId="0" fontId="7" fillId="36" borderId="0" xfId="0" applyFont="1" applyFill="1" applyBorder="1" applyAlignment="1" applyProtection="1">
      <alignment vertical="top" wrapText="1"/>
      <protection/>
    </xf>
    <xf numFmtId="0" fontId="7" fillId="36" borderId="20" xfId="15" applyFont="1" applyFill="1" applyBorder="1" applyAlignment="1" applyProtection="1">
      <alignment horizontal="center" vertical="top" wrapText="1"/>
      <protection/>
    </xf>
    <xf numFmtId="42" fontId="7" fillId="36" borderId="20" xfId="15" applyNumberFormat="1" applyFont="1" applyFill="1" applyBorder="1" applyAlignment="1" applyProtection="1">
      <alignment vertical="top"/>
      <protection/>
    </xf>
    <xf numFmtId="0" fontId="7" fillId="0" borderId="30" xfId="15" applyFont="1" applyFill="1" applyBorder="1" applyAlignment="1" applyProtection="1">
      <alignment horizontal="left" vertical="top" wrapText="1" indent="2" shrinkToFit="1"/>
      <protection/>
    </xf>
    <xf numFmtId="42" fontId="7" fillId="0" borderId="20" xfId="45" applyNumberFormat="1" applyFont="1" applyFill="1" applyBorder="1" applyAlignment="1" applyProtection="1">
      <alignment horizontal="left" vertical="top"/>
      <protection/>
    </xf>
    <xf numFmtId="0" fontId="7" fillId="0" borderId="20" xfId="15" applyFont="1" applyFill="1" applyBorder="1" applyAlignment="1" applyProtection="1">
      <alignment horizontal="left" vertical="top" wrapText="1" indent="2" shrinkToFit="1"/>
      <protection/>
    </xf>
    <xf numFmtId="0" fontId="7" fillId="36" borderId="20" xfId="0" applyFont="1" applyFill="1" applyBorder="1" applyAlignment="1" applyProtection="1">
      <alignment vertical="top" wrapText="1"/>
      <protection/>
    </xf>
    <xf numFmtId="0" fontId="10" fillId="0" borderId="29" xfId="0" applyFont="1" applyBorder="1" applyAlignment="1" applyProtection="1">
      <alignment/>
      <protection/>
    </xf>
    <xf numFmtId="42" fontId="6" fillId="0" borderId="18" xfId="0" applyNumberFormat="1" applyFont="1" applyBorder="1" applyAlignment="1" applyProtection="1">
      <alignment/>
      <protection/>
    </xf>
    <xf numFmtId="0" fontId="7" fillId="0" borderId="18" xfId="0" applyFont="1" applyBorder="1" applyAlignment="1" applyProtection="1">
      <alignment/>
      <protection/>
    </xf>
    <xf numFmtId="42" fontId="6" fillId="0" borderId="19" xfId="0" applyNumberFormat="1" applyFont="1" applyBorder="1" applyAlignment="1" applyProtection="1">
      <alignment/>
      <protection/>
    </xf>
    <xf numFmtId="0" fontId="10" fillId="0" borderId="12" xfId="0" applyFont="1" applyBorder="1" applyAlignment="1" applyProtection="1">
      <alignment/>
      <protection/>
    </xf>
    <xf numFmtId="42" fontId="6" fillId="0" borderId="12" xfId="0" applyNumberFormat="1" applyFont="1" applyBorder="1" applyAlignment="1" applyProtection="1">
      <alignment/>
      <protection/>
    </xf>
    <xf numFmtId="0" fontId="7" fillId="0" borderId="12" xfId="0" applyFont="1" applyBorder="1" applyAlignment="1" applyProtection="1">
      <alignment/>
      <protection/>
    </xf>
    <xf numFmtId="0" fontId="6" fillId="40" borderId="10" xfId="0" applyFont="1" applyFill="1" applyBorder="1" applyAlignment="1" applyProtection="1">
      <alignment vertical="top"/>
      <protection/>
    </xf>
    <xf numFmtId="0" fontId="7" fillId="40" borderId="13" xfId="0" applyFont="1" applyFill="1" applyBorder="1" applyAlignment="1" applyProtection="1">
      <alignment vertical="top"/>
      <protection/>
    </xf>
    <xf numFmtId="0" fontId="7" fillId="40" borderId="14" xfId="0" applyFont="1" applyFill="1" applyBorder="1" applyAlignment="1" applyProtection="1">
      <alignment vertical="top"/>
      <protection/>
    </xf>
    <xf numFmtId="0" fontId="7" fillId="40" borderId="11" xfId="0" applyFont="1" applyFill="1" applyBorder="1" applyAlignment="1" applyProtection="1">
      <alignment horizontal="left" vertical="top" wrapText="1"/>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41" borderId="10" xfId="0" applyFont="1" applyFill="1" applyBorder="1" applyAlignment="1" applyProtection="1">
      <alignment vertical="top"/>
      <protection/>
    </xf>
    <xf numFmtId="0" fontId="7" fillId="41" borderId="13" xfId="0" applyFont="1" applyFill="1" applyBorder="1" applyAlignment="1" applyProtection="1">
      <alignment vertical="top"/>
      <protection/>
    </xf>
    <xf numFmtId="0" fontId="7" fillId="41" borderId="14" xfId="0" applyFont="1" applyFill="1" applyBorder="1" applyAlignment="1" applyProtection="1">
      <alignment vertical="top"/>
      <protection/>
    </xf>
    <xf numFmtId="0" fontId="7" fillId="41" borderId="11" xfId="0" applyFont="1" applyFill="1" applyBorder="1" applyAlignment="1" applyProtection="1">
      <alignment horizontal="left" vertical="top" wrapText="1"/>
      <protection/>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vertical="top"/>
    </xf>
    <xf numFmtId="42" fontId="3" fillId="0" borderId="11" xfId="0" applyNumberFormat="1" applyFont="1" applyBorder="1" applyAlignment="1" applyProtection="1">
      <alignment vertical="center"/>
      <protection locked="0"/>
    </xf>
    <xf numFmtId="0" fontId="3" fillId="0" borderId="0" xfId="0" applyFont="1" applyAlignment="1" applyProtection="1">
      <alignment/>
      <protection locked="0"/>
    </xf>
    <xf numFmtId="0" fontId="3" fillId="0" borderId="0" xfId="0" applyFont="1" applyFill="1" applyAlignment="1" applyProtection="1">
      <alignment/>
      <protection locked="0"/>
    </xf>
    <xf numFmtId="0" fontId="11" fillId="0" borderId="15" xfId="0" applyFont="1" applyBorder="1" applyAlignment="1" applyProtection="1">
      <alignment horizontal="left" vertical="top" wrapText="1"/>
      <protection/>
    </xf>
    <xf numFmtId="0" fontId="11" fillId="0" borderId="16" xfId="0" applyFont="1" applyBorder="1" applyAlignment="1" applyProtection="1">
      <alignment horizontal="left" vertical="top" wrapText="1"/>
      <protection/>
    </xf>
    <xf numFmtId="44" fontId="11" fillId="0" borderId="11" xfId="0" applyNumberFormat="1" applyFont="1" applyFill="1" applyBorder="1" applyAlignment="1" applyProtection="1">
      <alignment horizontal="left"/>
      <protection locked="0"/>
    </xf>
    <xf numFmtId="42" fontId="3" fillId="0" borderId="20" xfId="15" applyNumberFormat="1" applyFont="1" applyFill="1" applyBorder="1" applyAlignment="1" applyProtection="1">
      <alignment vertical="top"/>
      <protection locked="0"/>
    </xf>
    <xf numFmtId="0" fontId="11" fillId="0" borderId="16" xfId="0" applyFont="1" applyBorder="1" applyAlignment="1">
      <alignment vertical="top" wrapText="1"/>
    </xf>
    <xf numFmtId="164" fontId="3" fillId="0" borderId="18" xfId="0" applyNumberFormat="1" applyFont="1" applyFill="1" applyBorder="1" applyAlignment="1" applyProtection="1">
      <alignment horizontal="center" vertical="center"/>
      <protection/>
    </xf>
    <xf numFmtId="164" fontId="3" fillId="0" borderId="20" xfId="0" applyNumberFormat="1" applyFont="1" applyFill="1" applyBorder="1" applyAlignment="1" applyProtection="1">
      <alignment horizontal="center" vertical="center"/>
      <protection/>
    </xf>
    <xf numFmtId="164" fontId="3" fillId="0" borderId="22" xfId="0" applyNumberFormat="1" applyFont="1" applyFill="1" applyBorder="1" applyAlignment="1" applyProtection="1">
      <alignment horizontal="center" vertical="center"/>
      <protection/>
    </xf>
    <xf numFmtId="0" fontId="11" fillId="0" borderId="16" xfId="0" applyFont="1" applyBorder="1" applyAlignment="1" applyProtection="1">
      <alignment vertical="top" wrapText="1"/>
      <protection/>
    </xf>
    <xf numFmtId="165" fontId="12" fillId="39" borderId="28" xfId="0" applyNumberFormat="1" applyFont="1" applyFill="1" applyBorder="1" applyAlignment="1" applyProtection="1">
      <alignment horizontal="center" vertical="center"/>
      <protection locked="0"/>
    </xf>
    <xf numFmtId="165" fontId="12" fillId="39" borderId="20" xfId="0" applyNumberFormat="1" applyFont="1" applyFill="1" applyBorder="1" applyAlignment="1" applyProtection="1">
      <alignment horizontal="center" vertical="center"/>
      <protection locked="0"/>
    </xf>
    <xf numFmtId="165" fontId="12" fillId="39" borderId="22" xfId="0" applyNumberFormat="1" applyFont="1" applyFill="1" applyBorder="1" applyAlignment="1" applyProtection="1">
      <alignment horizontal="center" vertical="center"/>
      <protection locked="0"/>
    </xf>
    <xf numFmtId="0" fontId="15" fillId="0" borderId="0" xfId="0" applyFont="1" applyAlignment="1">
      <alignment/>
    </xf>
    <xf numFmtId="42" fontId="11" fillId="39" borderId="11" xfId="0" applyNumberFormat="1" applyFont="1" applyFill="1" applyBorder="1" applyAlignment="1" applyProtection="1">
      <alignment/>
      <protection/>
    </xf>
    <xf numFmtId="0" fontId="11" fillId="0" borderId="10" xfId="0" applyFont="1" applyBorder="1" applyAlignment="1">
      <alignment vertical="top"/>
    </xf>
    <xf numFmtId="0" fontId="7" fillId="35" borderId="29" xfId="0" applyFont="1" applyFill="1" applyBorder="1" applyAlignment="1" applyProtection="1">
      <alignment horizontal="left" vertical="top" wrapText="1"/>
      <protection/>
    </xf>
    <xf numFmtId="0" fontId="7" fillId="0" borderId="12" xfId="0" applyFont="1" applyBorder="1" applyAlignment="1" applyProtection="1">
      <alignment vertical="top" wrapText="1"/>
      <protection/>
    </xf>
    <xf numFmtId="0" fontId="7" fillId="0" borderId="19" xfId="0" applyFont="1" applyBorder="1" applyAlignment="1" applyProtection="1">
      <alignment vertical="top" wrapText="1"/>
      <protection/>
    </xf>
    <xf numFmtId="0" fontId="7" fillId="0" borderId="30" xfId="0" applyFont="1" applyBorder="1" applyAlignment="1" applyProtection="1">
      <alignment vertical="top" wrapText="1"/>
      <protection/>
    </xf>
    <xf numFmtId="0" fontId="7" fillId="0" borderId="0" xfId="0" applyFont="1" applyBorder="1" applyAlignment="1" applyProtection="1">
      <alignment vertical="top" wrapText="1"/>
      <protection/>
    </xf>
    <xf numFmtId="0" fontId="7" fillId="0" borderId="21" xfId="0" applyFont="1" applyBorder="1" applyAlignment="1" applyProtection="1">
      <alignment vertical="top" wrapText="1"/>
      <protection/>
    </xf>
    <xf numFmtId="0" fontId="7" fillId="0" borderId="26" xfId="0" applyFont="1" applyBorder="1" applyAlignment="1" applyProtection="1">
      <alignment vertical="top" wrapText="1"/>
      <protection/>
    </xf>
    <xf numFmtId="0" fontId="7" fillId="0" borderId="27" xfId="0" applyFont="1" applyBorder="1" applyAlignment="1" applyProtection="1">
      <alignment vertical="top" wrapText="1"/>
      <protection/>
    </xf>
    <xf numFmtId="0" fontId="7" fillId="0" borderId="23" xfId="0" applyFont="1" applyBorder="1" applyAlignment="1" applyProtection="1">
      <alignment vertical="top" wrapText="1"/>
      <protection/>
    </xf>
    <xf numFmtId="0" fontId="7" fillId="0" borderId="18" xfId="0" applyFont="1" applyBorder="1" applyAlignment="1" applyProtection="1">
      <alignment horizontal="center" vertical="top" wrapText="1"/>
      <protection/>
    </xf>
    <xf numFmtId="0" fontId="7" fillId="0" borderId="20" xfId="0" applyFont="1" applyBorder="1" applyAlignment="1" applyProtection="1">
      <alignment horizontal="center" vertical="top" wrapText="1"/>
      <protection/>
    </xf>
    <xf numFmtId="0" fontId="7" fillId="0" borderId="22" xfId="0" applyFont="1" applyBorder="1" applyAlignment="1" applyProtection="1">
      <alignment horizontal="center" vertical="top" wrapText="1"/>
      <protection/>
    </xf>
    <xf numFmtId="0" fontId="6"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0" xfId="0" applyFont="1" applyAlignment="1" applyProtection="1">
      <alignment vertical="top"/>
      <protection/>
    </xf>
    <xf numFmtId="0" fontId="7" fillId="35" borderId="29" xfId="0" applyFont="1" applyFill="1" applyBorder="1" applyAlignment="1" applyProtection="1">
      <alignment horizontal="left" vertical="top" wrapText="1"/>
      <protection/>
    </xf>
    <xf numFmtId="0" fontId="7" fillId="0" borderId="18"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4" fillId="39" borderId="15" xfId="0" applyFont="1" applyFill="1" applyBorder="1" applyAlignment="1" applyProtection="1">
      <alignment horizontal="center" vertical="center"/>
      <protection/>
    </xf>
    <xf numFmtId="0" fontId="4" fillId="39" borderId="24" xfId="0" applyFont="1" applyFill="1" applyBorder="1" applyAlignment="1" applyProtection="1">
      <alignment horizontal="center" vertical="center"/>
      <protection/>
    </xf>
    <xf numFmtId="0" fontId="5" fillId="0" borderId="17" xfId="0" applyFont="1" applyBorder="1" applyAlignment="1" applyProtection="1">
      <alignment vertical="center"/>
      <protection/>
    </xf>
    <xf numFmtId="0" fontId="6" fillId="0" borderId="15" xfId="0" applyFont="1" applyBorder="1" applyAlignment="1" applyProtection="1">
      <alignment vertical="top"/>
      <protection/>
    </xf>
    <xf numFmtId="0" fontId="8" fillId="0" borderId="17" xfId="0" applyFont="1" applyBorder="1" applyAlignment="1" applyProtection="1">
      <alignment vertical="top"/>
      <protection/>
    </xf>
    <xf numFmtId="0" fontId="7" fillId="0" borderId="10" xfId="0" applyFont="1" applyBorder="1" applyAlignment="1" applyProtection="1">
      <alignment vertical="top" wrapText="1"/>
      <protection/>
    </xf>
    <xf numFmtId="0" fontId="8" fillId="0" borderId="14" xfId="0" applyFont="1" applyBorder="1" applyAlignment="1" applyProtection="1">
      <alignment vertical="top" wrapText="1"/>
      <protection/>
    </xf>
    <xf numFmtId="0" fontId="0" fillId="0" borderId="14" xfId="0" applyBorder="1" applyAlignment="1" applyProtection="1">
      <alignment/>
      <protection/>
    </xf>
    <xf numFmtId="0" fontId="6" fillId="39" borderId="29" xfId="0" applyFont="1" applyFill="1" applyBorder="1" applyAlignment="1" applyProtection="1">
      <alignment horizontal="left" vertical="top" wrapText="1"/>
      <protection/>
    </xf>
    <xf numFmtId="0" fontId="6" fillId="39" borderId="12" xfId="0" applyFont="1" applyFill="1" applyBorder="1" applyAlignment="1" applyProtection="1">
      <alignment horizontal="left" vertical="top" wrapText="1"/>
      <protection/>
    </xf>
    <xf numFmtId="0" fontId="6" fillId="39" borderId="19" xfId="0" applyFont="1" applyFill="1" applyBorder="1" applyAlignment="1" applyProtection="1">
      <alignment horizontal="left" vertical="top" wrapText="1"/>
      <protection/>
    </xf>
    <xf numFmtId="0" fontId="6" fillId="39" borderId="30" xfId="0" applyFont="1" applyFill="1" applyBorder="1" applyAlignment="1" applyProtection="1">
      <alignment horizontal="left" vertical="top" wrapText="1"/>
      <protection/>
    </xf>
    <xf numFmtId="0" fontId="6" fillId="39" borderId="0" xfId="0" applyFont="1" applyFill="1" applyBorder="1" applyAlignment="1" applyProtection="1">
      <alignment horizontal="left" vertical="top" wrapText="1"/>
      <protection/>
    </xf>
    <xf numFmtId="0" fontId="6" fillId="39" borderId="21" xfId="0" applyFont="1" applyFill="1" applyBorder="1" applyAlignment="1" applyProtection="1">
      <alignment horizontal="left" vertical="top" wrapText="1"/>
      <protection/>
    </xf>
    <xf numFmtId="0" fontId="6" fillId="39" borderId="26" xfId="0" applyFont="1" applyFill="1" applyBorder="1" applyAlignment="1" applyProtection="1">
      <alignment horizontal="left" vertical="top" wrapText="1"/>
      <protection/>
    </xf>
    <xf numFmtId="0" fontId="6" fillId="39" borderId="27" xfId="0" applyFont="1" applyFill="1" applyBorder="1" applyAlignment="1" applyProtection="1">
      <alignment horizontal="left" vertical="top" wrapText="1"/>
      <protection/>
    </xf>
    <xf numFmtId="0" fontId="6" fillId="39" borderId="23" xfId="0" applyFont="1" applyFill="1" applyBorder="1" applyAlignment="1" applyProtection="1">
      <alignment horizontal="left" vertical="top" wrapText="1"/>
      <protection/>
    </xf>
    <xf numFmtId="0" fontId="0" fillId="0" borderId="20" xfId="0" applyBorder="1" applyAlignment="1" applyProtection="1">
      <alignment/>
      <protection/>
    </xf>
    <xf numFmtId="0" fontId="0" fillId="0" borderId="22" xfId="0" applyBorder="1" applyAlignment="1" applyProtection="1">
      <alignment/>
      <protection/>
    </xf>
    <xf numFmtId="0" fontId="7" fillId="40" borderId="29" xfId="0" applyFont="1" applyFill="1" applyBorder="1" applyAlignment="1" applyProtection="1">
      <alignment horizontal="left" vertical="top" wrapText="1"/>
      <protection/>
    </xf>
    <xf numFmtId="0" fontId="7" fillId="40" borderId="12" xfId="0" applyFont="1" applyFill="1" applyBorder="1" applyAlignment="1" applyProtection="1">
      <alignment vertical="top" wrapText="1"/>
      <protection/>
    </xf>
    <xf numFmtId="0" fontId="7" fillId="40" borderId="19" xfId="0" applyFont="1" applyFill="1" applyBorder="1" applyAlignment="1" applyProtection="1">
      <alignment vertical="top" wrapText="1"/>
      <protection/>
    </xf>
    <xf numFmtId="0" fontId="7" fillId="40" borderId="30" xfId="0" applyFont="1" applyFill="1" applyBorder="1" applyAlignment="1" applyProtection="1">
      <alignment horizontal="left" vertical="top" wrapText="1"/>
      <protection/>
    </xf>
    <xf numFmtId="0" fontId="7" fillId="40" borderId="0" xfId="0" applyFont="1" applyFill="1" applyBorder="1" applyAlignment="1" applyProtection="1">
      <alignment vertical="top" wrapText="1"/>
      <protection/>
    </xf>
    <xf numFmtId="0" fontId="7" fillId="40" borderId="21" xfId="0" applyFont="1" applyFill="1" applyBorder="1" applyAlignment="1" applyProtection="1">
      <alignment vertical="top" wrapText="1"/>
      <protection/>
    </xf>
    <xf numFmtId="0" fontId="7" fillId="40" borderId="30" xfId="0" applyFont="1" applyFill="1" applyBorder="1" applyAlignment="1" applyProtection="1">
      <alignment vertical="top" wrapText="1"/>
      <protection/>
    </xf>
    <xf numFmtId="0" fontId="7" fillId="40" borderId="26" xfId="0" applyFont="1" applyFill="1" applyBorder="1" applyAlignment="1" applyProtection="1">
      <alignment vertical="top" wrapText="1"/>
      <protection/>
    </xf>
    <xf numFmtId="0" fontId="7" fillId="40" borderId="27" xfId="0" applyFont="1" applyFill="1" applyBorder="1" applyAlignment="1" applyProtection="1">
      <alignment vertical="top" wrapText="1"/>
      <protection/>
    </xf>
    <xf numFmtId="0" fontId="7" fillId="40" borderId="23" xfId="0" applyFont="1" applyFill="1" applyBorder="1" applyAlignment="1" applyProtection="1">
      <alignment vertical="top" wrapText="1"/>
      <protection/>
    </xf>
    <xf numFmtId="0" fontId="0" fillId="0" borderId="20" xfId="0" applyBorder="1" applyAlignment="1" applyProtection="1">
      <alignment horizontal="center" vertical="top" wrapText="1"/>
      <protection/>
    </xf>
    <xf numFmtId="0" fontId="0" fillId="0" borderId="22" xfId="0" applyBorder="1" applyAlignment="1" applyProtection="1">
      <alignment horizontal="center" vertical="top" wrapText="1"/>
      <protection/>
    </xf>
    <xf numFmtId="0" fontId="7" fillId="0" borderId="34" xfId="0" applyFont="1" applyBorder="1" applyAlignment="1" applyProtection="1">
      <alignment horizontal="left" vertical="top" wrapText="1"/>
      <protection/>
    </xf>
    <xf numFmtId="0" fontId="7" fillId="35" borderId="12" xfId="0" applyFont="1" applyFill="1" applyBorder="1" applyAlignment="1" applyProtection="1">
      <alignment horizontal="left" vertical="top" wrapText="1"/>
      <protection/>
    </xf>
    <xf numFmtId="0" fontId="7" fillId="35" borderId="35" xfId="0" applyFont="1" applyFill="1" applyBorder="1" applyAlignment="1" applyProtection="1">
      <alignment horizontal="left" vertical="top" wrapText="1"/>
      <protection/>
    </xf>
    <xf numFmtId="0" fontId="7" fillId="35" borderId="30" xfId="0" applyFont="1" applyFill="1" applyBorder="1" applyAlignment="1" applyProtection="1">
      <alignment horizontal="left" vertical="top" wrapText="1"/>
      <protection/>
    </xf>
    <xf numFmtId="0" fontId="7" fillId="35" borderId="0" xfId="0" applyFont="1" applyFill="1" applyBorder="1" applyAlignment="1" applyProtection="1">
      <alignment horizontal="left" vertical="top" wrapText="1"/>
      <protection/>
    </xf>
    <xf numFmtId="0" fontId="7" fillId="35" borderId="36" xfId="0" applyFont="1" applyFill="1" applyBorder="1" applyAlignment="1" applyProtection="1">
      <alignment horizontal="left" vertical="top" wrapText="1"/>
      <protection/>
    </xf>
    <xf numFmtId="0" fontId="7" fillId="35" borderId="37" xfId="0" applyFont="1" applyFill="1" applyBorder="1" applyAlignment="1" applyProtection="1">
      <alignment horizontal="left" vertical="top" wrapText="1"/>
      <protection/>
    </xf>
    <xf numFmtId="0" fontId="7" fillId="35" borderId="38" xfId="0" applyFont="1" applyFill="1" applyBorder="1" applyAlignment="1" applyProtection="1">
      <alignment horizontal="left" vertical="top" wrapText="1"/>
      <protection/>
    </xf>
    <xf numFmtId="0" fontId="7" fillId="35" borderId="39" xfId="0" applyFont="1" applyFill="1" applyBorder="1" applyAlignment="1" applyProtection="1">
      <alignment horizontal="left" vertical="top" wrapText="1"/>
      <protection/>
    </xf>
    <xf numFmtId="0" fontId="7" fillId="0" borderId="34" xfId="0" applyFont="1" applyBorder="1" applyAlignment="1" applyProtection="1">
      <alignment horizontal="center" vertical="top" wrapText="1"/>
      <protection/>
    </xf>
    <xf numFmtId="0" fontId="6" fillId="0" borderId="0" xfId="0" applyFont="1" applyAlignment="1" applyProtection="1">
      <alignment horizontal="left" vertical="top" wrapText="1"/>
      <protection/>
    </xf>
    <xf numFmtId="0" fontId="7" fillId="41" borderId="29" xfId="0" applyFont="1" applyFill="1" applyBorder="1" applyAlignment="1" applyProtection="1">
      <alignment horizontal="left" vertical="top" wrapText="1"/>
      <protection/>
    </xf>
    <xf numFmtId="0" fontId="7" fillId="41" borderId="12" xfId="0" applyFont="1" applyFill="1" applyBorder="1" applyAlignment="1" applyProtection="1">
      <alignment vertical="top" wrapText="1"/>
      <protection/>
    </xf>
    <xf numFmtId="0" fontId="7" fillId="41" borderId="19" xfId="0" applyFont="1" applyFill="1" applyBorder="1" applyAlignment="1" applyProtection="1">
      <alignment vertical="top" wrapText="1"/>
      <protection/>
    </xf>
    <xf numFmtId="0" fontId="7" fillId="41" borderId="30" xfId="0" applyFont="1" applyFill="1" applyBorder="1" applyAlignment="1" applyProtection="1">
      <alignment horizontal="left" vertical="top" wrapText="1"/>
      <protection/>
    </xf>
    <xf numFmtId="0" fontId="7" fillId="41" borderId="0" xfId="0" applyFont="1" applyFill="1" applyBorder="1" applyAlignment="1" applyProtection="1">
      <alignment vertical="top" wrapText="1"/>
      <protection/>
    </xf>
    <xf numFmtId="0" fontId="7" fillId="41" borderId="21" xfId="0" applyFont="1" applyFill="1" applyBorder="1" applyAlignment="1" applyProtection="1">
      <alignment vertical="top" wrapText="1"/>
      <protection/>
    </xf>
    <xf numFmtId="0" fontId="7" fillId="41" borderId="30" xfId="0" applyFont="1" applyFill="1" applyBorder="1" applyAlignment="1" applyProtection="1">
      <alignment vertical="top" wrapText="1"/>
      <protection/>
    </xf>
    <xf numFmtId="0" fontId="7" fillId="41" borderId="26" xfId="0" applyFont="1" applyFill="1" applyBorder="1" applyAlignment="1" applyProtection="1">
      <alignment vertical="top" wrapText="1"/>
      <protection/>
    </xf>
    <xf numFmtId="0" fontId="7" fillId="41" borderId="27" xfId="0" applyFont="1" applyFill="1" applyBorder="1" applyAlignment="1" applyProtection="1">
      <alignment vertical="top" wrapText="1"/>
      <protection/>
    </xf>
    <xf numFmtId="0" fontId="7" fillId="41" borderId="23" xfId="0" applyFont="1" applyFill="1" applyBorder="1" applyAlignment="1" applyProtection="1">
      <alignment vertical="top" wrapText="1"/>
      <protection/>
    </xf>
    <xf numFmtId="0" fontId="0" fillId="0" borderId="20" xfId="0" applyBorder="1" applyAlignment="1" applyProtection="1">
      <alignment vertical="top" wrapText="1"/>
      <protection/>
    </xf>
    <xf numFmtId="0" fontId="0" fillId="0" borderId="22" xfId="0" applyBorder="1" applyAlignment="1" applyProtection="1">
      <alignment vertical="top" wrapText="1"/>
      <protection/>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41" borderId="29" xfId="0" applyFont="1" applyFill="1" applyBorder="1" applyAlignment="1" applyProtection="1">
      <alignment horizontal="left" vertical="top" wrapText="1"/>
      <protection locked="0"/>
    </xf>
    <xf numFmtId="0" fontId="3" fillId="41" borderId="12" xfId="0" applyFont="1" applyFill="1" applyBorder="1" applyAlignment="1" applyProtection="1">
      <alignment vertical="top" wrapText="1"/>
      <protection locked="0"/>
    </xf>
    <xf numFmtId="0" fontId="3" fillId="41" borderId="19" xfId="0" applyFont="1" applyFill="1" applyBorder="1" applyAlignment="1" applyProtection="1">
      <alignment vertical="top" wrapText="1"/>
      <protection locked="0"/>
    </xf>
    <xf numFmtId="0" fontId="3" fillId="41" borderId="30" xfId="0" applyFont="1" applyFill="1" applyBorder="1" applyAlignment="1" applyProtection="1">
      <alignment horizontal="left" vertical="top" wrapText="1"/>
      <protection locked="0"/>
    </xf>
    <xf numFmtId="0" fontId="3" fillId="41" borderId="0" xfId="0" applyFont="1" applyFill="1" applyBorder="1" applyAlignment="1" applyProtection="1">
      <alignment vertical="top" wrapText="1"/>
      <protection locked="0"/>
    </xf>
    <xf numFmtId="0" fontId="3" fillId="41" borderId="21" xfId="0" applyFont="1" applyFill="1" applyBorder="1" applyAlignment="1" applyProtection="1">
      <alignment vertical="top" wrapText="1"/>
      <protection locked="0"/>
    </xf>
    <xf numFmtId="0" fontId="3" fillId="41" borderId="30" xfId="0" applyFont="1" applyFill="1" applyBorder="1" applyAlignment="1" applyProtection="1">
      <alignment vertical="top" wrapText="1"/>
      <protection locked="0"/>
    </xf>
    <xf numFmtId="0" fontId="3" fillId="41" borderId="26" xfId="0" applyFont="1" applyFill="1" applyBorder="1" applyAlignment="1" applyProtection="1">
      <alignment vertical="top" wrapText="1"/>
      <protection locked="0"/>
    </xf>
    <xf numFmtId="0" fontId="3" fillId="41" borderId="27" xfId="0" applyFont="1" applyFill="1" applyBorder="1" applyAlignment="1" applyProtection="1">
      <alignment vertical="top" wrapText="1"/>
      <protection locked="0"/>
    </xf>
    <xf numFmtId="0" fontId="3" fillId="41" borderId="23" xfId="0" applyFont="1" applyFill="1" applyBorder="1" applyAlignment="1" applyProtection="1">
      <alignment vertical="top" wrapText="1"/>
      <protection locked="0"/>
    </xf>
    <xf numFmtId="0" fontId="3" fillId="0" borderId="18" xfId="0" applyFont="1" applyBorder="1" applyAlignment="1">
      <alignment horizontal="center" vertical="top" wrapText="1"/>
    </xf>
    <xf numFmtId="0" fontId="0" fillId="0" borderId="20" xfId="0" applyFont="1" applyBorder="1" applyAlignment="1">
      <alignment vertical="top" wrapText="1"/>
    </xf>
    <xf numFmtId="0" fontId="0" fillId="0" borderId="22" xfId="0" applyFont="1" applyBorder="1" applyAlignment="1">
      <alignment vertical="top" wrapText="1"/>
    </xf>
    <xf numFmtId="0" fontId="3" fillId="40" borderId="29" xfId="0" applyFont="1" applyFill="1" applyBorder="1" applyAlignment="1" applyProtection="1">
      <alignment horizontal="left" vertical="top" wrapText="1"/>
      <protection locked="0"/>
    </xf>
    <xf numFmtId="0" fontId="3" fillId="40" borderId="12" xfId="0" applyFont="1" applyFill="1" applyBorder="1" applyAlignment="1" applyProtection="1">
      <alignment vertical="top" wrapText="1"/>
      <protection locked="0"/>
    </xf>
    <xf numFmtId="0" fontId="3" fillId="40" borderId="19" xfId="0" applyFont="1" applyFill="1" applyBorder="1" applyAlignment="1" applyProtection="1">
      <alignment vertical="top" wrapText="1"/>
      <protection locked="0"/>
    </xf>
    <xf numFmtId="0" fontId="3" fillId="40" borderId="30" xfId="0" applyFont="1" applyFill="1" applyBorder="1" applyAlignment="1" applyProtection="1">
      <alignment horizontal="left" vertical="top" wrapText="1"/>
      <protection locked="0"/>
    </xf>
    <xf numFmtId="0" fontId="3" fillId="40" borderId="0" xfId="0" applyFont="1" applyFill="1" applyBorder="1" applyAlignment="1" applyProtection="1">
      <alignment vertical="top" wrapText="1"/>
      <protection locked="0"/>
    </xf>
    <xf numFmtId="0" fontId="3" fillId="40" borderId="21" xfId="0" applyFont="1" applyFill="1" applyBorder="1" applyAlignment="1" applyProtection="1">
      <alignment vertical="top" wrapText="1"/>
      <protection locked="0"/>
    </xf>
    <xf numFmtId="0" fontId="3" fillId="40" borderId="30" xfId="0" applyFont="1" applyFill="1" applyBorder="1" applyAlignment="1" applyProtection="1">
      <alignment vertical="top" wrapText="1"/>
      <protection locked="0"/>
    </xf>
    <xf numFmtId="0" fontId="3" fillId="40" borderId="26" xfId="0" applyFont="1" applyFill="1" applyBorder="1" applyAlignment="1" applyProtection="1">
      <alignment vertical="top" wrapText="1"/>
      <protection locked="0"/>
    </xf>
    <xf numFmtId="0" fontId="3" fillId="40" borderId="27" xfId="0" applyFont="1" applyFill="1" applyBorder="1" applyAlignment="1" applyProtection="1">
      <alignment vertical="top" wrapText="1"/>
      <protection locked="0"/>
    </xf>
    <xf numFmtId="0" fontId="3" fillId="40" borderId="23" xfId="0" applyFont="1" applyFill="1" applyBorder="1" applyAlignment="1" applyProtection="1">
      <alignment vertical="top" wrapText="1"/>
      <protection locked="0"/>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0" fontId="3" fillId="0" borderId="34" xfId="0" applyFont="1" applyBorder="1" applyAlignment="1">
      <alignment horizontal="left" vertical="top" wrapText="1"/>
    </xf>
    <xf numFmtId="0" fontId="3" fillId="35" borderId="29" xfId="0" applyFont="1" applyFill="1" applyBorder="1" applyAlignment="1" applyProtection="1">
      <alignment horizontal="left" vertical="top" wrapText="1"/>
      <protection locked="0"/>
    </xf>
    <xf numFmtId="0" fontId="3" fillId="35" borderId="12" xfId="0" applyFont="1" applyFill="1" applyBorder="1" applyAlignment="1" applyProtection="1">
      <alignment horizontal="left" vertical="top" wrapText="1"/>
      <protection locked="0"/>
    </xf>
    <xf numFmtId="0" fontId="3" fillId="35" borderId="35" xfId="0" applyFont="1" applyFill="1" applyBorder="1" applyAlignment="1" applyProtection="1">
      <alignment horizontal="left" vertical="top" wrapText="1"/>
      <protection locked="0"/>
    </xf>
    <xf numFmtId="0" fontId="3" fillId="35" borderId="30" xfId="0" applyFont="1" applyFill="1" applyBorder="1" applyAlignment="1" applyProtection="1">
      <alignment horizontal="left" vertical="top" wrapText="1"/>
      <protection locked="0"/>
    </xf>
    <xf numFmtId="0" fontId="3" fillId="35" borderId="0" xfId="0" applyFont="1" applyFill="1" applyBorder="1" applyAlignment="1" applyProtection="1">
      <alignment horizontal="left" vertical="top" wrapText="1"/>
      <protection locked="0"/>
    </xf>
    <xf numFmtId="0" fontId="3" fillId="35" borderId="36" xfId="0" applyFont="1" applyFill="1" applyBorder="1" applyAlignment="1" applyProtection="1">
      <alignment horizontal="left" vertical="top" wrapText="1"/>
      <protection locked="0"/>
    </xf>
    <xf numFmtId="0" fontId="3" fillId="35" borderId="37" xfId="0" applyFont="1" applyFill="1" applyBorder="1" applyAlignment="1" applyProtection="1">
      <alignment horizontal="left" vertical="top" wrapText="1"/>
      <protection locked="0"/>
    </xf>
    <xf numFmtId="0" fontId="3" fillId="35" borderId="38" xfId="0" applyFont="1" applyFill="1" applyBorder="1" applyAlignment="1" applyProtection="1">
      <alignment horizontal="left" vertical="top" wrapText="1"/>
      <protection locked="0"/>
    </xf>
    <xf numFmtId="0" fontId="3" fillId="35" borderId="39" xfId="0" applyFont="1" applyFill="1" applyBorder="1" applyAlignment="1" applyProtection="1">
      <alignment horizontal="left" vertical="top" wrapText="1"/>
      <protection locked="0"/>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0" xfId="0" applyFont="1" applyAlignment="1">
      <alignment horizontal="left" vertical="top" wrapText="1"/>
    </xf>
    <xf numFmtId="0" fontId="11" fillId="35" borderId="10" xfId="0" applyFont="1" applyFill="1" applyBorder="1" applyAlignment="1" applyProtection="1">
      <alignment horizontal="left" vertical="top" wrapText="1"/>
      <protection locked="0"/>
    </xf>
    <xf numFmtId="0" fontId="11" fillId="35" borderId="13" xfId="0" applyFont="1" applyFill="1" applyBorder="1" applyAlignment="1" applyProtection="1">
      <alignment horizontal="left" vertical="top" wrapText="1"/>
      <protection locked="0"/>
    </xf>
    <xf numFmtId="0" fontId="11" fillId="35" borderId="14" xfId="0" applyFont="1" applyFill="1" applyBorder="1" applyAlignment="1" applyProtection="1">
      <alignment horizontal="left" vertical="top" wrapText="1"/>
      <protection locked="0"/>
    </xf>
    <xf numFmtId="0" fontId="3" fillId="0" borderId="12"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0" fontId="3" fillId="0" borderId="22" xfId="0" applyFont="1" applyBorder="1" applyAlignment="1">
      <alignment horizontal="center" vertical="center"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vertical="top"/>
    </xf>
    <xf numFmtId="0" fontId="7" fillId="0" borderId="10" xfId="0" applyFont="1" applyBorder="1" applyAlignment="1">
      <alignment vertical="top" wrapText="1"/>
    </xf>
    <xf numFmtId="0" fontId="0" fillId="0" borderId="14" xfId="0" applyBorder="1" applyAlignment="1">
      <alignment/>
    </xf>
    <xf numFmtId="0" fontId="0" fillId="35" borderId="13" xfId="0" applyFont="1" applyFill="1" applyBorder="1" applyAlignment="1" applyProtection="1">
      <alignment vertical="top"/>
      <protection locked="0"/>
    </xf>
    <xf numFmtId="0" fontId="0" fillId="35" borderId="14" xfId="0" applyFont="1" applyFill="1" applyBorder="1" applyAlignment="1" applyProtection="1">
      <alignment vertical="top"/>
      <protection locked="0"/>
    </xf>
    <xf numFmtId="0" fontId="11" fillId="39" borderId="15" xfId="0" applyFont="1" applyFill="1" applyBorder="1" applyAlignment="1">
      <alignment horizontal="center" vertical="center"/>
    </xf>
    <xf numFmtId="0" fontId="11" fillId="39" borderId="24" xfId="0" applyFont="1" applyFill="1" applyBorder="1" applyAlignment="1">
      <alignment horizontal="center" vertical="center"/>
    </xf>
    <xf numFmtId="0" fontId="3" fillId="0" borderId="17" xfId="0" applyFont="1" applyBorder="1" applyAlignment="1">
      <alignment vertical="center"/>
    </xf>
    <xf numFmtId="0" fontId="11" fillId="39" borderId="29" xfId="0" applyFont="1" applyFill="1" applyBorder="1" applyAlignment="1">
      <alignment horizontal="left" vertical="top" wrapText="1"/>
    </xf>
    <xf numFmtId="0" fontId="11" fillId="39" borderId="12" xfId="0" applyFont="1" applyFill="1" applyBorder="1" applyAlignment="1">
      <alignment horizontal="left" vertical="top" wrapText="1"/>
    </xf>
    <xf numFmtId="0" fontId="11" fillId="39" borderId="19" xfId="0" applyFont="1" applyFill="1" applyBorder="1" applyAlignment="1">
      <alignment horizontal="left" vertical="top" wrapText="1"/>
    </xf>
    <xf numFmtId="0" fontId="11" fillId="39" borderId="30" xfId="0" applyFont="1" applyFill="1" applyBorder="1" applyAlignment="1">
      <alignment horizontal="left" vertical="top" wrapText="1"/>
    </xf>
    <xf numFmtId="0" fontId="11" fillId="39" borderId="0" xfId="0" applyFont="1" applyFill="1" applyBorder="1" applyAlignment="1">
      <alignment horizontal="left" vertical="top" wrapText="1"/>
    </xf>
    <xf numFmtId="0" fontId="11" fillId="39" borderId="21" xfId="0" applyFont="1" applyFill="1" applyBorder="1" applyAlignment="1">
      <alignment horizontal="left" vertical="top" wrapText="1"/>
    </xf>
    <xf numFmtId="0" fontId="11" fillId="39" borderId="26" xfId="0" applyFont="1" applyFill="1" applyBorder="1" applyAlignment="1">
      <alignment horizontal="left" vertical="top" wrapText="1"/>
    </xf>
    <xf numFmtId="0" fontId="11" fillId="39" borderId="27" xfId="0" applyFont="1" applyFill="1" applyBorder="1" applyAlignment="1">
      <alignment horizontal="left" vertical="top" wrapText="1"/>
    </xf>
    <xf numFmtId="0" fontId="11" fillId="39" borderId="23" xfId="0" applyFont="1" applyFill="1" applyBorder="1" applyAlignment="1">
      <alignment horizontal="left" vertical="top" wrapText="1"/>
    </xf>
    <xf numFmtId="14" fontId="13" fillId="38" borderId="0" xfId="0" applyNumberFormat="1" applyFont="1" applyFill="1" applyAlignment="1" applyProtection="1">
      <alignment horizontal="center" vertical="center"/>
      <protection locked="0"/>
    </xf>
    <xf numFmtId="0" fontId="14" fillId="38" borderId="0" xfId="0" applyFont="1" applyFill="1" applyAlignment="1" applyProtection="1">
      <alignment horizontal="center"/>
      <protection locked="0"/>
    </xf>
    <xf numFmtId="0" fontId="11" fillId="0" borderId="15" xfId="0" applyFont="1" applyBorder="1" applyAlignment="1">
      <alignment vertical="top"/>
    </xf>
    <xf numFmtId="0" fontId="0" fillId="0" borderId="17" xfId="0" applyFont="1" applyBorder="1" applyAlignment="1">
      <alignment vertical="top"/>
    </xf>
    <xf numFmtId="0" fontId="8" fillId="0" borderId="14" xfId="0" applyFont="1" applyBorder="1" applyAlignment="1">
      <alignment vertical="top" wrapText="1"/>
    </xf>
  </cellXfs>
  <cellStyles count="49">
    <cellStyle name="Normal" xfId="0"/>
    <cellStyle name="0,0&#13;&#13;NA&#13;&#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Ranking Sheet" xfId="56"/>
    <cellStyle name="Note" xfId="57"/>
    <cellStyle name="Output" xfId="58"/>
    <cellStyle name="Percent" xfId="59"/>
    <cellStyle name="Title" xfId="60"/>
    <cellStyle name="Total" xfId="61"/>
    <cellStyle name="Warning Text" xfId="62"/>
  </cellStyles>
  <dxfs count="17">
    <dxf>
      <font>
        <b/>
        <i val="0"/>
        <color indexed="9"/>
      </font>
      <fill>
        <patternFill>
          <bgColor indexed="16"/>
        </patternFill>
      </fill>
    </dxf>
    <dxf>
      <font>
        <b/>
        <i val="0"/>
        <color indexed="11"/>
      </font>
    </dxf>
    <dxf>
      <font>
        <b/>
        <i val="0"/>
        <color indexed="16"/>
      </font>
    </dxf>
    <dxf>
      <font>
        <b/>
        <i val="0"/>
        <color indexed="16"/>
      </font>
    </dxf>
    <dxf>
      <font>
        <b/>
        <i val="0"/>
        <color indexed="11"/>
      </font>
    </dxf>
    <dxf>
      <font>
        <b/>
        <i val="0"/>
        <color auto="1"/>
      </font>
      <fill>
        <patternFill patternType="none">
          <bgColor indexed="65"/>
        </patternFill>
      </fill>
    </dxf>
    <dxf>
      <font>
        <b/>
        <i val="0"/>
        <color indexed="16"/>
      </font>
      <fill>
        <patternFill patternType="none">
          <bgColor indexed="65"/>
        </patternFill>
      </fill>
    </dxf>
    <dxf>
      <font>
        <b/>
        <i val="0"/>
        <color indexed="16"/>
      </font>
      <fill>
        <patternFill patternType="none">
          <bgColor indexed="65"/>
        </patternFill>
      </fill>
    </dxf>
    <dxf>
      <font>
        <b/>
        <i val="0"/>
        <color indexed="52"/>
      </font>
      <fill>
        <patternFill patternType="none">
          <bgColor indexed="65"/>
        </patternFill>
      </fill>
    </dxf>
    <dxf>
      <font>
        <b/>
        <i val="0"/>
        <color indexed="11"/>
      </font>
      <fill>
        <patternFill patternType="none">
          <bgColor indexed="65"/>
        </patternFill>
      </fill>
    </dxf>
    <dxf>
      <font>
        <b/>
        <i val="0"/>
        <color rgb="FF00FF00"/>
      </font>
      <fill>
        <patternFill patternType="none">
          <bgColor indexed="65"/>
        </patternFill>
      </fill>
      <border/>
    </dxf>
    <dxf>
      <font>
        <b/>
        <i val="0"/>
        <color rgb="FFFF9900"/>
      </font>
      <fill>
        <patternFill patternType="none">
          <bgColor indexed="65"/>
        </patternFill>
      </fill>
      <border/>
    </dxf>
    <dxf>
      <font>
        <b/>
        <i val="0"/>
        <color rgb="FF800000"/>
      </font>
      <fill>
        <patternFill patternType="none">
          <bgColor indexed="65"/>
        </patternFill>
      </fill>
      <border/>
    </dxf>
    <dxf>
      <font>
        <b/>
        <i val="0"/>
        <color auto="1"/>
      </font>
      <fill>
        <patternFill patternType="none">
          <bgColor indexed="65"/>
        </patternFill>
      </fill>
      <border/>
    </dxf>
    <dxf>
      <font>
        <b/>
        <i val="0"/>
        <color rgb="FF00FF00"/>
      </font>
      <border/>
    </dxf>
    <dxf>
      <font>
        <b/>
        <i val="0"/>
        <color rgb="FF800000"/>
      </font>
      <border/>
    </dxf>
    <dxf>
      <font>
        <b/>
        <i val="0"/>
        <color rgb="FFFFFFFF"/>
      </font>
      <fill>
        <patternFill>
          <bgColor rgb="FF800000"/>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faller\Local%20Settings\Temporary%20Internet%20Files\Content.Outlook\Z8S1AKX0\C\Users\Sondra\Documents\Work\FY08%20UASI%20Workbook\FY08%20Milestones\TEMPLATE%202\FY08%20UASI%20Milestone%20Tracking_Template_March"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faller\Local%20Settings\Temporary%20Internet%20Files\Content.Outlook\Z8S1AKX0\Users\Sondra\Documents\Work\FY08%20UASI%20Workbook\FY08%20Milestones\TEMPLATE%202\FY08%20UASI%20Milestone%20Tracking_Template_Marc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08 Reporting Schedule"/>
      <sheetName val="Initial Report Submitted DATE"/>
      <sheetName val="DIRECTIONS"/>
      <sheetName val="Report Submitted DATE"/>
    </sheetNames>
    <sheetDataSet>
      <sheetData sheetId="0">
        <row r="9">
          <cell r="A9" t="str">
            <v>STATUS</v>
          </cell>
        </row>
        <row r="11">
          <cell r="A11" t="str">
            <v>NOT APPLICABLE</v>
          </cell>
        </row>
        <row r="12">
          <cell r="A12" t="str">
            <v>COMPLETED</v>
          </cell>
        </row>
        <row r="13">
          <cell r="A13" t="str">
            <v>IN PROCESS</v>
          </cell>
        </row>
        <row r="14">
          <cell r="A14" t="str">
            <v>NOT YET STARTED</v>
          </cell>
        </row>
        <row r="15">
          <cell r="A15" t="str">
            <v>NOT MET</v>
          </cell>
        </row>
        <row r="17">
          <cell r="A17" t="str">
            <v>No metrics associated with this project</v>
          </cell>
        </row>
        <row r="19">
          <cell r="A19" t="str">
            <v>PLANNING
   Assessments Conducted: 
       Terrorism Risk Assessments</v>
          </cell>
        </row>
        <row r="20">
          <cell r="A20" t="str">
            <v>PLANNING
   Assessments Conducted: 
       Identification of Critical Infrastructure and Key Assets</v>
          </cell>
        </row>
        <row r="21">
          <cell r="A21" t="str">
            <v>PLANNING
   Assessments Conducted: 
       All-Hazards Analysis and Risk Assessments</v>
          </cell>
        </row>
        <row r="22">
          <cell r="A22" t="str">
            <v>PLANNING
   Assessments Conducted: 
       Capability Gap Analysis / Shortfalls Against Planning Scenarios / Capacity Thresholds</v>
          </cell>
        </row>
        <row r="23">
          <cell r="A23" t="str">
            <v>PLANNING
   Assessments Conducted: 
       Point Vulnerability Assessments</v>
          </cell>
        </row>
        <row r="25">
          <cell r="A25" t="str">
            <v>PLANNING
  Plans and Procedures Developed/Enhanced: 
       Recovery Plans</v>
          </cell>
        </row>
        <row r="26">
          <cell r="A26" t="str">
            <v>PLANNING
  Plans and Procedures Developed/Enhanced: 
       Citizen Corps Plans and Outreach</v>
          </cell>
        </row>
        <row r="27">
          <cell r="A27" t="str">
            <v>PLANNING
  Plans and Procedures Developed/Enhanced: 
       Interoperable Communications Plans</v>
          </cell>
        </row>
        <row r="28">
          <cell r="A28" t="str">
            <v>PLANNING
  Plans and Procedures Developed/Enhanced: 
       COOP/COG Plan</v>
          </cell>
        </row>
        <row r="29">
          <cell r="A29" t="str">
            <v>PLANNING
  Plans and Procedures Developed/Enhanced: 
       Risk Mitigation Plan</v>
          </cell>
        </row>
        <row r="30">
          <cell r="A30" t="str">
            <v>PLANNING
  Plans and Procedures Developed/Enhanced: 
       Terrorism Prevention/Deterrence Plan</v>
          </cell>
        </row>
        <row r="31">
          <cell r="A31" t="str">
            <v>PLANNING
  Plans and Procedures Developed/Enhanced: 
       Site and Buffer Zone Security Plan</v>
          </cell>
        </row>
        <row r="32">
          <cell r="A32" t="str">
            <v>PLANNING
  Plans and Procedures Developed/Enhanced: 
       Crisis Communications Plan</v>
          </cell>
        </row>
        <row r="33">
          <cell r="A33" t="str">
            <v>PLANNING
  Plans and Procedures Developed/Enhanced: 
       EMAP Accreditation</v>
          </cell>
        </row>
        <row r="34">
          <cell r="A34" t="str">
            <v>PLANNING
  Plans and Procedures Developed/Enhanced: 
       Mass Casualty and Mass Fatality Plans</v>
          </cell>
        </row>
        <row r="35">
          <cell r="A35" t="str">
            <v>PLANNING
  Plans and Procedures Developed/Enhanced: 
       Critical Site / Jurisdiction Evacuation Plans, Including Sheltering Efforts</v>
          </cell>
        </row>
        <row r="36">
          <cell r="A36" t="str">
            <v>PLANNING
  Plans and Procedures Developed/Enhanced: 
       Logistics and Resource Management Plan</v>
          </cell>
        </row>
        <row r="37">
          <cell r="A37" t="str">
            <v>PLANNING
  Plans and Procedures Developed/Enhanced: 
       Catastrophic Incident Response Planning</v>
          </cell>
        </row>
        <row r="38">
          <cell r="A38" t="str">
            <v>PLANNING
  Plans and Procedures Developed/Enhanced: 
       All-Hazards Mitigation Plan</v>
          </cell>
        </row>
        <row r="39">
          <cell r="A39" t="str">
            <v>PLANNING
  Plans and Procedures Developed/Enhanced: 
       Integration of All-Hazards Strategic Elements Into the State Homeland Security Strategy</v>
          </cell>
        </row>
        <row r="40">
          <cell r="A40" t="str">
            <v>PLANNING
  Plans and Procedures Developed/Enhanced: 
       Develop / Enhance Emergency Operations Plans: Other EOP Elements and Annexes</v>
          </cell>
        </row>
        <row r="41">
          <cell r="A41" t="str">
            <v>PLANNING
  Plans and Procedures Developed/Enhanced: 
       Develop / Enhance Emergency Operations Plans: Integration of NIMS Concepts / Principals</v>
          </cell>
        </row>
        <row r="42">
          <cell r="A42" t="str">
            <v>PLANNING
  Plans and Procedures Developed/Enhanced: 
       Develop / Enhance Emergency Operations Plans: Integration of Citizen / Volunteer Resources</v>
          </cell>
        </row>
        <row r="43">
          <cell r="A43" t="str">
            <v>PLANNING
  Plans and Procedures Developed/Enhanced: 
       Develop / Enhance Emergency Operations Plans: Terrorism Incident Annexes</v>
          </cell>
        </row>
        <row r="44">
          <cell r="A44" t="str">
            <v>PLANNING
  Plans and Procedures Developed/Enhanced: 
       Develop / Enhance Emergency Operations Plans</v>
          </cell>
        </row>
        <row r="45">
          <cell r="A45" t="str">
            <v>PLANNING
  Plans and Procedures Developed/Enhanced: 
       Comprehensive Emergency Management Plan</v>
          </cell>
        </row>
        <row r="48">
          <cell r="A48" t="str">
            <v>ORGANIZATION
  Organizational Metrics Impacted: 
       Number of Citizen Corps Councils</v>
          </cell>
        </row>
        <row r="49">
          <cell r="A49" t="str">
            <v>ORGANIZATION
  Organizational Metrics Impacted: 
       Number of Neighborhood Watch Programs</v>
          </cell>
        </row>
        <row r="50">
          <cell r="A50" t="str">
            <v>ORGANIZATION
  Organizational Metrics Impacted: 
       Number of Citizens Participating in Ongoing Volunteers Programs Relating to Support Emergency Responder Disciplines</v>
          </cell>
        </row>
        <row r="51">
          <cell r="A51" t="str">
            <v>ORGANIZATION
  Organizational Metrics Impacted: 
       Number of Citizens / Volunteers Who Have Participated in Disaster Response</v>
          </cell>
        </row>
        <row r="52">
          <cell r="A52" t="str">
            <v>ORGANIZATION
  Organizational Metrics Impacted: 
       Number of Medical Reserve Corps Units</v>
          </cell>
        </row>
        <row r="53">
          <cell r="A53" t="str">
            <v>ORGANIZATION
  Organizational Metrics Impacted: 
       Number of Other Volunteer Efforts / Programs</v>
          </cell>
        </row>
        <row r="54">
          <cell r="A54" t="str">
            <v>ORGANIZATION
  Organizational Metrics Impacted: 
       Number of CERT Programs</v>
          </cell>
        </row>
        <row r="55">
          <cell r="A55" t="str">
            <v>ORGANIZATION
  Organizational Metrics Impacted: 
       Number of Volunteers in Police Service Programs</v>
          </cell>
        </row>
        <row r="56">
          <cell r="A56" t="str">
            <v>ORGANIZATION
  Organizational Metrics Impacted: 
       Number of Fire Corps Programs</v>
          </cell>
        </row>
        <row r="58">
          <cell r="A58" t="str">
            <v>ORGANIZATION
  Regional Systems Developed/Enhanced: 
       Response Systems</v>
          </cell>
        </row>
        <row r="59">
          <cell r="A59" t="str">
            <v>ORGANIZATION
  Regional Systems Developed/Enhanced: 
       NIMS Compliant Unified Command / Area Command</v>
          </cell>
        </row>
        <row r="60">
          <cell r="A60" t="str">
            <v>ORGANIZATION
  Regional Systems Developed/Enhanced: 
       Mutual Aid Agreements</v>
          </cell>
        </row>
        <row r="61">
          <cell r="A61" t="str">
            <v>ORGANIZATION
  Regional Systems Developed/Enhanced: 
       Information Sharing/Intelligence Systems</v>
          </cell>
        </row>
        <row r="64">
          <cell r="A64" t="str">
            <v>EQUIPMENT
  Equipment Metrics Impacted: 
       Number of CERT Kits Purchased</v>
          </cell>
        </row>
        <row r="65">
          <cell r="A65" t="str">
            <v>EQUIPMENT
  Equipment Metrics Impacted: 
       Number of Critical Infrastructure Facilities Hardened</v>
          </cell>
        </row>
        <row r="68">
          <cell r="A68" t="str">
            <v>TRAINING
  Training Metrics Impacted: 
       Number of Personnel to be Trained to Performance (Offensive) Level</v>
          </cell>
        </row>
        <row r="69">
          <cell r="A69" t="str">
            <v>TRAINING
  Training Metrics Impacted: 
       Number of CERT Team Members Trained</v>
          </cell>
        </row>
        <row r="70">
          <cell r="A70" t="str">
            <v>TRAINING
  Training Metrics Impacted: 
       Number of Training Courses to be Institutionalized in Existing Training Systems</v>
          </cell>
        </row>
        <row r="71">
          <cell r="A71" t="str">
            <v>TRAINING
  Training Metrics Impacted: 
       Number of Personnel to be Trained in All-Hazards Emergency Management</v>
          </cell>
        </row>
        <row r="72">
          <cell r="A72" t="str">
            <v>TRAINING
  Training Metrics Impacted: 
       Number of Personnel to be Trained in NIMS/ICS</v>
          </cell>
        </row>
        <row r="73">
          <cell r="A73" t="str">
            <v>TRAINING
  Training Metrics Impacted: 
       Number of Citizens Who Received Some Other Type of Training (e.g., advanced search and rescue, first aid, community relations, ICS)</v>
          </cell>
        </row>
        <row r="74">
          <cell r="A74" t="str">
            <v>TRAINING
  Training Metrics Impacted: 
       Number of Personnel to be Trained to Performance (Defensive) Level</v>
          </cell>
        </row>
        <row r="75">
          <cell r="A75" t="str">
            <v>TRAINING
  Training Metrics Impacted: 
       Number of Personnel to be Trained to Awareness Level</v>
          </cell>
        </row>
        <row r="76">
          <cell r="A76" t="str">
            <v>TRAINING
  Training Metrics Impacted: 
       Number of Personnel to be Trained to Management &amp; Planning Level</v>
          </cell>
        </row>
        <row r="79">
          <cell r="A79" t="str">
            <v>EXERCISES
       Number of Seminars Conducted</v>
          </cell>
        </row>
        <row r="80">
          <cell r="A80" t="str">
            <v>EXERCISES
       Number of Workshops Conducted</v>
          </cell>
        </row>
        <row r="81">
          <cell r="A81" t="str">
            <v>EXERCISES
       Number of Tabletop Exercises Conducted</v>
          </cell>
        </row>
        <row r="82">
          <cell r="A82" t="str">
            <v>EXERCISES
       Number of Games Conducted</v>
          </cell>
        </row>
        <row r="83">
          <cell r="A83" t="str">
            <v>EXERCISES
       Number of Drills Conducted</v>
          </cell>
        </row>
        <row r="84">
          <cell r="A84" t="str">
            <v>EXERCISES
       Number of Functional Exercises Conducted</v>
          </cell>
        </row>
        <row r="85">
          <cell r="A85" t="str">
            <v>EXERCISES
       Number of Exercises Conducted (all types) that Included Citizen Participation</v>
          </cell>
        </row>
        <row r="86">
          <cell r="A86" t="str">
            <v>EXERCISES
       Number of Functional Exercises Involving Two or More MMRS Capability Areas</v>
          </cell>
        </row>
        <row r="87">
          <cell r="A87" t="str">
            <v>EXERCISES
       Number of Full-Scale Exercises Conducted</v>
          </cell>
        </row>
        <row r="88">
          <cell r="A88" t="str">
            <v>EXERCISES
       Number of Exercises Conducted (all types) that Address Hazards Other Than Terrorism</v>
          </cell>
        </row>
        <row r="89">
          <cell r="A89" t="str">
            <v>EXERCISES
       Number of Exercises Conducted (all types) that test NIMS Concepts / Principles</v>
          </cell>
        </row>
        <row r="106">
          <cell r="A106" t="str">
            <v>Select</v>
          </cell>
        </row>
        <row r="107">
          <cell r="A107">
            <v>38503</v>
          </cell>
        </row>
        <row r="108">
          <cell r="A108">
            <v>38686</v>
          </cell>
        </row>
        <row r="109">
          <cell r="A109">
            <v>38868</v>
          </cell>
        </row>
        <row r="110">
          <cell r="A110">
            <v>39051</v>
          </cell>
        </row>
        <row r="112">
          <cell r="A112" t="str">
            <v>STATUS</v>
          </cell>
        </row>
        <row r="114">
          <cell r="A114" t="str">
            <v>NO CHANGES</v>
          </cell>
        </row>
        <row r="115">
          <cell r="A115" t="str">
            <v>MODIFIED</v>
          </cell>
        </row>
        <row r="118">
          <cell r="A118" t="str">
            <v>N/A               DOES NOT FALL UNDER ANY CATEGORY</v>
          </cell>
        </row>
        <row r="119">
          <cell r="A119" t="str">
            <v>PP                 PREPAREDNESS PLANNING</v>
          </cell>
        </row>
        <row r="120">
          <cell r="A120" t="str">
            <v>LE                 LAW ENFORCEMENT ACTIVITIES</v>
          </cell>
        </row>
        <row r="121">
          <cell r="A121" t="str">
            <v>T                  TRAINING</v>
          </cell>
        </row>
        <row r="122">
          <cell r="A122" t="str">
            <v>IED               IED FUNDS</v>
          </cell>
        </row>
        <row r="123">
          <cell r="A123" t="str">
            <v>P                  PERSONNEL/CONTRACT</v>
          </cell>
        </row>
        <row r="125">
          <cell r="A125" t="str">
            <v>Select Yes or No</v>
          </cell>
        </row>
        <row r="127">
          <cell r="A127" t="str">
            <v>Yes</v>
          </cell>
        </row>
        <row r="128">
          <cell r="A128"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Y08 Reporting Schedule"/>
      <sheetName val="Initial Report Submitted DATE"/>
      <sheetName val="DIRECTIONS"/>
      <sheetName val="Report Submitted DATE"/>
    </sheetNames>
    <sheetDataSet>
      <sheetData sheetId="0">
        <row r="9">
          <cell r="A9" t="str">
            <v>STATUS</v>
          </cell>
        </row>
        <row r="11">
          <cell r="A11" t="str">
            <v>NOT APPLICABLE</v>
          </cell>
        </row>
        <row r="12">
          <cell r="A12" t="str">
            <v>COMPLETED</v>
          </cell>
        </row>
        <row r="13">
          <cell r="A13" t="str">
            <v>IN PROCESS</v>
          </cell>
        </row>
        <row r="14">
          <cell r="A14" t="str">
            <v>NOT YET STARTED</v>
          </cell>
        </row>
        <row r="15">
          <cell r="A15" t="str">
            <v>NOT MET</v>
          </cell>
        </row>
        <row r="17">
          <cell r="A17" t="str">
            <v>No metrics associated with this project</v>
          </cell>
        </row>
        <row r="19">
          <cell r="A19" t="str">
            <v>PLANNING
   Assessments Conducted: 
       Terrorism Risk Assessments</v>
          </cell>
        </row>
        <row r="20">
          <cell r="A20" t="str">
            <v>PLANNING
   Assessments Conducted: 
       Identification of Critical Infrastructure and Key Assets</v>
          </cell>
        </row>
        <row r="21">
          <cell r="A21" t="str">
            <v>PLANNING
   Assessments Conducted: 
       All-Hazards Analysis and Risk Assessments</v>
          </cell>
        </row>
        <row r="22">
          <cell r="A22" t="str">
            <v>PLANNING
   Assessments Conducted: 
       Capability Gap Analysis / Shortfalls Against Planning Scenarios / Capacity Thresholds</v>
          </cell>
        </row>
        <row r="23">
          <cell r="A23" t="str">
            <v>PLANNING
   Assessments Conducted: 
       Point Vulnerability Assessments</v>
          </cell>
        </row>
        <row r="25">
          <cell r="A25" t="str">
            <v>PLANNING
  Plans and Procedures Developed/Enhanced: 
       Recovery Plans</v>
          </cell>
        </row>
        <row r="26">
          <cell r="A26" t="str">
            <v>PLANNING
  Plans and Procedures Developed/Enhanced: 
       Citizen Corps Plans and Outreach</v>
          </cell>
        </row>
        <row r="27">
          <cell r="A27" t="str">
            <v>PLANNING
  Plans and Procedures Developed/Enhanced: 
       Interoperable Communications Plans</v>
          </cell>
        </row>
        <row r="28">
          <cell r="A28" t="str">
            <v>PLANNING
  Plans and Procedures Developed/Enhanced: 
       COOP/COG Plan</v>
          </cell>
        </row>
        <row r="29">
          <cell r="A29" t="str">
            <v>PLANNING
  Plans and Procedures Developed/Enhanced: 
       Risk Mitigation Plan</v>
          </cell>
        </row>
        <row r="30">
          <cell r="A30" t="str">
            <v>PLANNING
  Plans and Procedures Developed/Enhanced: 
       Terrorism Prevention/Deterrence Plan</v>
          </cell>
        </row>
        <row r="31">
          <cell r="A31" t="str">
            <v>PLANNING
  Plans and Procedures Developed/Enhanced: 
       Site and Buffer Zone Security Plan</v>
          </cell>
        </row>
        <row r="32">
          <cell r="A32" t="str">
            <v>PLANNING
  Plans and Procedures Developed/Enhanced: 
       Crisis Communications Plan</v>
          </cell>
        </row>
        <row r="33">
          <cell r="A33" t="str">
            <v>PLANNING
  Plans and Procedures Developed/Enhanced: 
       EMAP Accreditation</v>
          </cell>
        </row>
        <row r="34">
          <cell r="A34" t="str">
            <v>PLANNING
  Plans and Procedures Developed/Enhanced: 
       Mass Casualty and Mass Fatality Plans</v>
          </cell>
        </row>
        <row r="35">
          <cell r="A35" t="str">
            <v>PLANNING
  Plans and Procedures Developed/Enhanced: 
       Critical Site / Jurisdiction Evacuation Plans, Including Sheltering Efforts</v>
          </cell>
        </row>
        <row r="36">
          <cell r="A36" t="str">
            <v>PLANNING
  Plans and Procedures Developed/Enhanced: 
       Logistics and Resource Management Plan</v>
          </cell>
        </row>
        <row r="37">
          <cell r="A37" t="str">
            <v>PLANNING
  Plans and Procedures Developed/Enhanced: 
       Catastrophic Incident Response Planning</v>
          </cell>
        </row>
        <row r="38">
          <cell r="A38" t="str">
            <v>PLANNING
  Plans and Procedures Developed/Enhanced: 
       All-Hazards Mitigation Plan</v>
          </cell>
        </row>
        <row r="39">
          <cell r="A39" t="str">
            <v>PLANNING
  Plans and Procedures Developed/Enhanced: 
       Integration of All-Hazards Strategic Elements Into the State Homeland Security Strategy</v>
          </cell>
        </row>
        <row r="40">
          <cell r="A40" t="str">
            <v>PLANNING
  Plans and Procedures Developed/Enhanced: 
       Develop / Enhance Emergency Operations Plans: Other EOP Elements and Annexes</v>
          </cell>
        </row>
        <row r="41">
          <cell r="A41" t="str">
            <v>PLANNING
  Plans and Procedures Developed/Enhanced: 
       Develop / Enhance Emergency Operations Plans: Integration of NIMS Concepts / Principals</v>
          </cell>
        </row>
        <row r="42">
          <cell r="A42" t="str">
            <v>PLANNING
  Plans and Procedures Developed/Enhanced: 
       Develop / Enhance Emergency Operations Plans: Integration of Citizen / Volunteer Resources</v>
          </cell>
        </row>
        <row r="43">
          <cell r="A43" t="str">
            <v>PLANNING
  Plans and Procedures Developed/Enhanced: 
       Develop / Enhance Emergency Operations Plans: Terrorism Incident Annexes</v>
          </cell>
        </row>
        <row r="44">
          <cell r="A44" t="str">
            <v>PLANNING
  Plans and Procedures Developed/Enhanced: 
       Develop / Enhance Emergency Operations Plans</v>
          </cell>
        </row>
        <row r="45">
          <cell r="A45" t="str">
            <v>PLANNING
  Plans and Procedures Developed/Enhanced: 
       Comprehensive Emergency Management Plan</v>
          </cell>
        </row>
        <row r="48">
          <cell r="A48" t="str">
            <v>ORGANIZATION
  Organizational Metrics Impacted: 
       Number of Citizen Corps Councils</v>
          </cell>
        </row>
        <row r="49">
          <cell r="A49" t="str">
            <v>ORGANIZATION
  Organizational Metrics Impacted: 
       Number of Neighborhood Watch Programs</v>
          </cell>
        </row>
        <row r="50">
          <cell r="A50" t="str">
            <v>ORGANIZATION
  Organizational Metrics Impacted: 
       Number of Citizens Participating in Ongoing Volunteers Programs Relating to Support Emergency Responder Disciplines</v>
          </cell>
        </row>
        <row r="51">
          <cell r="A51" t="str">
            <v>ORGANIZATION
  Organizational Metrics Impacted: 
       Number of Citizens / Volunteers Who Have Participated in Disaster Response</v>
          </cell>
        </row>
        <row r="52">
          <cell r="A52" t="str">
            <v>ORGANIZATION
  Organizational Metrics Impacted: 
       Number of Medical Reserve Corps Units</v>
          </cell>
        </row>
        <row r="53">
          <cell r="A53" t="str">
            <v>ORGANIZATION
  Organizational Metrics Impacted: 
       Number of Other Volunteer Efforts / Programs</v>
          </cell>
        </row>
        <row r="54">
          <cell r="A54" t="str">
            <v>ORGANIZATION
  Organizational Metrics Impacted: 
       Number of CERT Programs</v>
          </cell>
        </row>
        <row r="55">
          <cell r="A55" t="str">
            <v>ORGANIZATION
  Organizational Metrics Impacted: 
       Number of Volunteers in Police Service Programs</v>
          </cell>
        </row>
        <row r="56">
          <cell r="A56" t="str">
            <v>ORGANIZATION
  Organizational Metrics Impacted: 
       Number of Fire Corps Programs</v>
          </cell>
        </row>
        <row r="58">
          <cell r="A58" t="str">
            <v>ORGANIZATION
  Regional Systems Developed/Enhanced: 
       Response Systems</v>
          </cell>
        </row>
        <row r="59">
          <cell r="A59" t="str">
            <v>ORGANIZATION
  Regional Systems Developed/Enhanced: 
       NIMS Compliant Unified Command / Area Command</v>
          </cell>
        </row>
        <row r="60">
          <cell r="A60" t="str">
            <v>ORGANIZATION
  Regional Systems Developed/Enhanced: 
       Mutual Aid Agreements</v>
          </cell>
        </row>
        <row r="61">
          <cell r="A61" t="str">
            <v>ORGANIZATION
  Regional Systems Developed/Enhanced: 
       Information Sharing/Intelligence Systems</v>
          </cell>
        </row>
        <row r="64">
          <cell r="A64" t="str">
            <v>EQUIPMENT
  Equipment Metrics Impacted: 
       Number of CERT Kits Purchased</v>
          </cell>
        </row>
        <row r="65">
          <cell r="A65" t="str">
            <v>EQUIPMENT
  Equipment Metrics Impacted: 
       Number of Critical Infrastructure Facilities Hardened</v>
          </cell>
        </row>
        <row r="68">
          <cell r="A68" t="str">
            <v>TRAINING
  Training Metrics Impacted: 
       Number of Personnel to be Trained to Performance (Offensive) Level</v>
          </cell>
        </row>
        <row r="69">
          <cell r="A69" t="str">
            <v>TRAINING
  Training Metrics Impacted: 
       Number of CERT Team Members Trained</v>
          </cell>
        </row>
        <row r="70">
          <cell r="A70" t="str">
            <v>TRAINING
  Training Metrics Impacted: 
       Number of Training Courses to be Institutionalized in Existing Training Systems</v>
          </cell>
        </row>
        <row r="71">
          <cell r="A71" t="str">
            <v>TRAINING
  Training Metrics Impacted: 
       Number of Personnel to be Trained in All-Hazards Emergency Management</v>
          </cell>
        </row>
        <row r="72">
          <cell r="A72" t="str">
            <v>TRAINING
  Training Metrics Impacted: 
       Number of Personnel to be Trained in NIMS/ICS</v>
          </cell>
        </row>
        <row r="73">
          <cell r="A73" t="str">
            <v>TRAINING
  Training Metrics Impacted: 
       Number of Citizens Who Received Some Other Type of Training (e.g., advanced search and rescue, first aid, community relations, ICS)</v>
          </cell>
        </row>
        <row r="74">
          <cell r="A74" t="str">
            <v>TRAINING
  Training Metrics Impacted: 
       Number of Personnel to be Trained to Performance (Defensive) Level</v>
          </cell>
        </row>
        <row r="75">
          <cell r="A75" t="str">
            <v>TRAINING
  Training Metrics Impacted: 
       Number of Personnel to be Trained to Awareness Level</v>
          </cell>
        </row>
        <row r="76">
          <cell r="A76" t="str">
            <v>TRAINING
  Training Metrics Impacted: 
       Number of Personnel to be Trained to Management &amp; Planning Level</v>
          </cell>
        </row>
        <row r="79">
          <cell r="A79" t="str">
            <v>EXERCISES
       Number of Seminars Conducted</v>
          </cell>
        </row>
        <row r="80">
          <cell r="A80" t="str">
            <v>EXERCISES
       Number of Workshops Conducted</v>
          </cell>
        </row>
        <row r="81">
          <cell r="A81" t="str">
            <v>EXERCISES
       Number of Tabletop Exercises Conducted</v>
          </cell>
        </row>
        <row r="82">
          <cell r="A82" t="str">
            <v>EXERCISES
       Number of Games Conducted</v>
          </cell>
        </row>
        <row r="83">
          <cell r="A83" t="str">
            <v>EXERCISES
       Number of Drills Conducted</v>
          </cell>
        </row>
        <row r="84">
          <cell r="A84" t="str">
            <v>EXERCISES
       Number of Functional Exercises Conducted</v>
          </cell>
        </row>
        <row r="85">
          <cell r="A85" t="str">
            <v>EXERCISES
       Number of Exercises Conducted (all types) that Included Citizen Participation</v>
          </cell>
        </row>
        <row r="86">
          <cell r="A86" t="str">
            <v>EXERCISES
       Number of Functional Exercises Involving Two or More MMRS Capability Areas</v>
          </cell>
        </row>
        <row r="87">
          <cell r="A87" t="str">
            <v>EXERCISES
       Number of Full-Scale Exercises Conducted</v>
          </cell>
        </row>
        <row r="88">
          <cell r="A88" t="str">
            <v>EXERCISES
       Number of Exercises Conducted (all types) that Address Hazards Other Than Terrorism</v>
          </cell>
        </row>
        <row r="89">
          <cell r="A89" t="str">
            <v>EXERCISES
       Number of Exercises Conducted (all types) that test NIMS Concepts / Principles</v>
          </cell>
        </row>
        <row r="106">
          <cell r="A106" t="str">
            <v>Select</v>
          </cell>
        </row>
        <row r="107">
          <cell r="A107">
            <v>38503</v>
          </cell>
        </row>
        <row r="108">
          <cell r="A108">
            <v>38686</v>
          </cell>
        </row>
        <row r="109">
          <cell r="A109">
            <v>38868</v>
          </cell>
        </row>
        <row r="110">
          <cell r="A110">
            <v>39051</v>
          </cell>
        </row>
        <row r="112">
          <cell r="A112" t="str">
            <v>STATUS</v>
          </cell>
        </row>
        <row r="114">
          <cell r="A114" t="str">
            <v>NO CHANGES</v>
          </cell>
        </row>
        <row r="115">
          <cell r="A115" t="str">
            <v>MODIFIED</v>
          </cell>
        </row>
        <row r="118">
          <cell r="A118" t="str">
            <v>N/A               DOES NOT FALL UNDER ANY CATEGORY</v>
          </cell>
        </row>
        <row r="119">
          <cell r="A119" t="str">
            <v>PP                 PREPAREDNESS PLANNING</v>
          </cell>
        </row>
        <row r="120">
          <cell r="A120" t="str">
            <v>LE                 LAW ENFORCEMENT ACTIVITIES</v>
          </cell>
        </row>
        <row r="121">
          <cell r="A121" t="str">
            <v>T                  TRAINING</v>
          </cell>
        </row>
        <row r="122">
          <cell r="A122" t="str">
            <v>IED               IED FUNDS</v>
          </cell>
        </row>
        <row r="123">
          <cell r="A123" t="str">
            <v>P                  PERSONNEL/CONTRACT</v>
          </cell>
        </row>
        <row r="125">
          <cell r="A125" t="str">
            <v>Select Yes or No</v>
          </cell>
        </row>
        <row r="127">
          <cell r="A127" t="str">
            <v>Yes</v>
          </cell>
        </row>
        <row r="128">
          <cell r="A12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31"/>
  <sheetViews>
    <sheetView view="pageLayout" workbookViewId="0" topLeftCell="A1">
      <selection activeCell="A26" sqref="A26"/>
    </sheetView>
  </sheetViews>
  <sheetFormatPr defaultColWidth="10.75390625" defaultRowHeight="12.75"/>
  <cols>
    <col min="1" max="1" width="39.25390625" style="30" customWidth="1"/>
    <col min="2" max="2" width="12.375" style="30" customWidth="1"/>
    <col min="3" max="3" width="22.75390625" style="30" customWidth="1"/>
    <col min="4" max="4" width="11.625" style="30" customWidth="1"/>
    <col min="5" max="5" width="12.625" style="30" customWidth="1"/>
    <col min="6" max="6" width="18.375" style="30" customWidth="1"/>
    <col min="7" max="16384" width="10.75390625" style="30" customWidth="1"/>
  </cols>
  <sheetData>
    <row r="1" spans="1:5" ht="15.75" customHeight="1" thickBot="1">
      <c r="A1" s="284" t="s">
        <v>114</v>
      </c>
      <c r="B1" s="285"/>
      <c r="C1" s="285"/>
      <c r="D1" s="285"/>
      <c r="E1" s="286"/>
    </row>
    <row r="2" spans="1:5" ht="12.75" customHeight="1" hidden="1">
      <c r="A2" s="174"/>
      <c r="B2" s="174"/>
      <c r="C2" s="174"/>
      <c r="D2" s="174"/>
      <c r="E2" s="175"/>
    </row>
    <row r="3" spans="1:5" ht="12.75" customHeight="1" hidden="1">
      <c r="A3" s="292" t="s">
        <v>166</v>
      </c>
      <c r="B3" s="293"/>
      <c r="C3" s="293"/>
      <c r="D3" s="293"/>
      <c r="E3" s="294"/>
    </row>
    <row r="4" spans="1:5" ht="12.75" customHeight="1" hidden="1">
      <c r="A4" s="295"/>
      <c r="B4" s="296"/>
      <c r="C4" s="296"/>
      <c r="D4" s="296"/>
      <c r="E4" s="297"/>
    </row>
    <row r="5" spans="1:5" ht="12.75" customHeight="1" hidden="1">
      <c r="A5" s="295"/>
      <c r="B5" s="296"/>
      <c r="C5" s="296"/>
      <c r="D5" s="296"/>
      <c r="E5" s="297"/>
    </row>
    <row r="6" spans="1:5" ht="12.75" customHeight="1" hidden="1">
      <c r="A6" s="295"/>
      <c r="B6" s="296"/>
      <c r="C6" s="296"/>
      <c r="D6" s="296"/>
      <c r="E6" s="297"/>
    </row>
    <row r="7" spans="1:5" ht="12.75" customHeight="1" hidden="1">
      <c r="A7" s="295"/>
      <c r="B7" s="296"/>
      <c r="C7" s="296"/>
      <c r="D7" s="296"/>
      <c r="E7" s="297"/>
    </row>
    <row r="8" spans="1:5" ht="12.75" customHeight="1" hidden="1">
      <c r="A8" s="295"/>
      <c r="B8" s="296"/>
      <c r="C8" s="296"/>
      <c r="D8" s="296"/>
      <c r="E8" s="297"/>
    </row>
    <row r="9" spans="1:5" ht="12.75" customHeight="1" hidden="1">
      <c r="A9" s="295"/>
      <c r="B9" s="296"/>
      <c r="C9" s="296"/>
      <c r="D9" s="296"/>
      <c r="E9" s="297"/>
    </row>
    <row r="10" spans="1:5" ht="12.75" customHeight="1" hidden="1">
      <c r="A10" s="295"/>
      <c r="B10" s="296"/>
      <c r="C10" s="296"/>
      <c r="D10" s="296"/>
      <c r="E10" s="297"/>
    </row>
    <row r="11" spans="1:5" ht="12.75" customHeight="1" hidden="1">
      <c r="A11" s="295"/>
      <c r="B11" s="296"/>
      <c r="C11" s="296"/>
      <c r="D11" s="296"/>
      <c r="E11" s="297"/>
    </row>
    <row r="12" spans="1:5" ht="12.75" customHeight="1" hidden="1">
      <c r="A12" s="295"/>
      <c r="B12" s="296"/>
      <c r="C12" s="296"/>
      <c r="D12" s="296"/>
      <c r="E12" s="297"/>
    </row>
    <row r="13" spans="1:5" ht="12.75" customHeight="1" hidden="1">
      <c r="A13" s="295"/>
      <c r="B13" s="296"/>
      <c r="C13" s="296"/>
      <c r="D13" s="296"/>
      <c r="E13" s="297"/>
    </row>
    <row r="14" spans="1:5" ht="12.75" customHeight="1" hidden="1">
      <c r="A14" s="295"/>
      <c r="B14" s="296"/>
      <c r="C14" s="296"/>
      <c r="D14" s="296"/>
      <c r="E14" s="297"/>
    </row>
    <row r="15" spans="1:5" ht="12.75" customHeight="1" hidden="1">
      <c r="A15" s="295"/>
      <c r="B15" s="296"/>
      <c r="C15" s="296"/>
      <c r="D15" s="296"/>
      <c r="E15" s="297"/>
    </row>
    <row r="16" spans="1:5" ht="12.75" customHeight="1" hidden="1">
      <c r="A16" s="295"/>
      <c r="B16" s="296"/>
      <c r="C16" s="296"/>
      <c r="D16" s="296"/>
      <c r="E16" s="297"/>
    </row>
    <row r="17" spans="1:5" ht="12.75" customHeight="1" hidden="1">
      <c r="A17" s="295"/>
      <c r="B17" s="296"/>
      <c r="C17" s="296"/>
      <c r="D17" s="296"/>
      <c r="E17" s="297"/>
    </row>
    <row r="18" spans="1:5" ht="12.75" customHeight="1" hidden="1">
      <c r="A18" s="298"/>
      <c r="B18" s="299"/>
      <c r="C18" s="299"/>
      <c r="D18" s="299"/>
      <c r="E18" s="300"/>
    </row>
    <row r="19" spans="1:5" ht="12.75" customHeight="1">
      <c r="A19" s="176"/>
      <c r="B19" s="176"/>
      <c r="C19" s="176"/>
      <c r="D19" s="176"/>
      <c r="E19" s="176"/>
    </row>
    <row r="20" spans="1:5" ht="12.75" customHeight="1">
      <c r="A20" s="177" t="s">
        <v>146</v>
      </c>
      <c r="B20" s="176"/>
      <c r="C20" s="176"/>
      <c r="D20" s="176"/>
      <c r="E20" s="176"/>
    </row>
    <row r="21" spans="1:5" ht="12.75" customHeight="1">
      <c r="A21" s="178"/>
      <c r="B21" s="176"/>
      <c r="C21" s="176"/>
      <c r="D21" s="176"/>
      <c r="E21" s="176"/>
    </row>
    <row r="22" spans="1:5" ht="12.75" customHeight="1">
      <c r="A22" s="179" t="s">
        <v>147</v>
      </c>
      <c r="B22" s="180"/>
      <c r="C22" s="180"/>
      <c r="D22" s="180"/>
      <c r="E22" s="181"/>
    </row>
    <row r="23" spans="1:5" ht="12.75" customHeight="1" thickBot="1">
      <c r="A23" s="178"/>
      <c r="B23" s="176"/>
      <c r="C23" s="176"/>
      <c r="D23" s="176"/>
      <c r="E23" s="176"/>
    </row>
    <row r="24" spans="1:5" ht="13.5" thickBot="1">
      <c r="A24" s="182" t="s">
        <v>132</v>
      </c>
      <c r="B24" s="287" t="s">
        <v>133</v>
      </c>
      <c r="C24" s="288"/>
      <c r="D24" s="183" t="s">
        <v>134</v>
      </c>
      <c r="E24" s="184" t="s">
        <v>118</v>
      </c>
    </row>
    <row r="25" spans="1:5" ht="12.75">
      <c r="A25" s="178"/>
      <c r="B25" s="176"/>
      <c r="C25" s="176"/>
      <c r="D25" s="176"/>
      <c r="E25" s="176"/>
    </row>
    <row r="26" spans="1:5" ht="63" customHeight="1">
      <c r="A26" s="185" t="s">
        <v>120</v>
      </c>
      <c r="B26" s="289" t="s">
        <v>170</v>
      </c>
      <c r="C26" s="290"/>
      <c r="D26" s="186">
        <v>0.41</v>
      </c>
      <c r="E26" s="187">
        <v>654000</v>
      </c>
    </row>
    <row r="27" spans="1:5" ht="12.75">
      <c r="A27" s="176"/>
      <c r="B27" s="176"/>
      <c r="C27" s="176"/>
      <c r="D27" s="188"/>
      <c r="E27" s="189"/>
    </row>
    <row r="28" spans="1:5" ht="40.5" customHeight="1">
      <c r="A28" s="185" t="s">
        <v>135</v>
      </c>
      <c r="B28" s="289" t="s">
        <v>145</v>
      </c>
      <c r="C28" s="290"/>
      <c r="D28" s="186">
        <v>0.65</v>
      </c>
      <c r="E28" s="187">
        <v>1046400</v>
      </c>
    </row>
    <row r="29" spans="1:5" ht="12.75">
      <c r="A29" s="176"/>
      <c r="B29" s="176"/>
      <c r="C29" s="176"/>
      <c r="D29" s="188"/>
      <c r="E29" s="189"/>
    </row>
    <row r="30" spans="1:5" ht="37.5" customHeight="1">
      <c r="A30" s="185" t="s">
        <v>136</v>
      </c>
      <c r="B30" s="289" t="s">
        <v>144</v>
      </c>
      <c r="C30" s="291"/>
      <c r="D30" s="186">
        <v>0.81</v>
      </c>
      <c r="E30" s="187">
        <v>1308000</v>
      </c>
    </row>
    <row r="31" spans="1:5" s="192" customFormat="1" ht="12.75">
      <c r="A31" s="190"/>
      <c r="B31" s="191"/>
      <c r="C31" s="191"/>
      <c r="D31" s="191"/>
      <c r="E31" s="191"/>
    </row>
    <row r="32" spans="1:5" s="192" customFormat="1" ht="54" customHeight="1">
      <c r="A32" s="185" t="s">
        <v>167</v>
      </c>
      <c r="B32" s="289" t="s">
        <v>168</v>
      </c>
      <c r="C32" s="291"/>
      <c r="D32" s="186">
        <v>1</v>
      </c>
      <c r="E32" s="193">
        <v>1608000</v>
      </c>
    </row>
    <row r="33" spans="1:5" s="192" customFormat="1" ht="12.75" customHeight="1">
      <c r="A33" s="194"/>
      <c r="B33" s="195"/>
      <c r="C33" s="196"/>
      <c r="D33" s="197"/>
      <c r="E33" s="198"/>
    </row>
    <row r="34" spans="1:5" ht="12.75">
      <c r="A34" s="199" t="s">
        <v>131</v>
      </c>
      <c r="B34" s="200"/>
      <c r="C34" s="200"/>
      <c r="D34" s="200"/>
      <c r="E34" s="201"/>
    </row>
    <row r="35" spans="1:5" ht="12.75">
      <c r="A35" s="176"/>
      <c r="B35" s="176"/>
      <c r="C35" s="176"/>
      <c r="D35" s="176"/>
      <c r="E35" s="176"/>
    </row>
    <row r="36" spans="1:5" ht="63" customHeight="1">
      <c r="A36" s="277" t="s">
        <v>124</v>
      </c>
      <c r="B36" s="278"/>
      <c r="C36" s="278"/>
      <c r="D36" s="278"/>
      <c r="E36" s="279"/>
    </row>
    <row r="37" spans="1:5" ht="13.5" thickBot="1">
      <c r="A37" s="202"/>
      <c r="B37" s="202"/>
      <c r="C37" s="202"/>
      <c r="D37" s="202"/>
      <c r="E37" s="176"/>
    </row>
    <row r="38" spans="1:5" ht="13.5" thickBot="1">
      <c r="A38" s="182" t="s">
        <v>148</v>
      </c>
      <c r="B38" s="182" t="s">
        <v>149</v>
      </c>
      <c r="C38" s="203"/>
      <c r="D38" s="204"/>
      <c r="E38" s="205"/>
    </row>
    <row r="39" spans="1:5" ht="12.75">
      <c r="A39" s="176"/>
      <c r="B39" s="176"/>
      <c r="C39" s="176"/>
      <c r="D39" s="176"/>
      <c r="E39" s="176"/>
    </row>
    <row r="40" spans="1:5" ht="12" customHeight="1">
      <c r="A40" s="281" t="s">
        <v>208</v>
      </c>
      <c r="B40" s="206" t="s">
        <v>137</v>
      </c>
      <c r="C40" s="280" t="s">
        <v>99</v>
      </c>
      <c r="D40" s="266"/>
      <c r="E40" s="267"/>
    </row>
    <row r="41" spans="1:5" ht="12.75" customHeight="1">
      <c r="A41" s="282"/>
      <c r="B41" s="274" t="s">
        <v>150</v>
      </c>
      <c r="C41" s="268"/>
      <c r="D41" s="269"/>
      <c r="E41" s="270"/>
    </row>
    <row r="42" spans="1:5" ht="12.75" customHeight="1">
      <c r="A42" s="282"/>
      <c r="B42" s="275"/>
      <c r="C42" s="268"/>
      <c r="D42" s="269"/>
      <c r="E42" s="270"/>
    </row>
    <row r="43" spans="1:5" ht="12.75" customHeight="1">
      <c r="A43" s="282"/>
      <c r="B43" s="275"/>
      <c r="C43" s="268"/>
      <c r="D43" s="269"/>
      <c r="E43" s="270"/>
    </row>
    <row r="44" spans="1:5" ht="12.75">
      <c r="A44" s="282"/>
      <c r="B44" s="275"/>
      <c r="C44" s="268"/>
      <c r="D44" s="269"/>
      <c r="E44" s="270"/>
    </row>
    <row r="45" spans="1:5" ht="12.75">
      <c r="A45" s="282"/>
      <c r="B45" s="275"/>
      <c r="C45" s="268"/>
      <c r="D45" s="269"/>
      <c r="E45" s="270"/>
    </row>
    <row r="46" spans="1:5" ht="12.75">
      <c r="A46" s="283"/>
      <c r="B46" s="276"/>
      <c r="C46" s="271"/>
      <c r="D46" s="272"/>
      <c r="E46" s="273"/>
    </row>
    <row r="47" spans="1:5" ht="12.75">
      <c r="A47" s="207"/>
      <c r="B47" s="207"/>
      <c r="C47" s="207"/>
      <c r="D47" s="207"/>
      <c r="E47" s="207"/>
    </row>
    <row r="48" spans="1:5" ht="12.75" customHeight="1">
      <c r="A48" s="281" t="s">
        <v>210</v>
      </c>
      <c r="B48" s="206" t="s">
        <v>137</v>
      </c>
      <c r="C48" s="280" t="s">
        <v>83</v>
      </c>
      <c r="D48" s="266"/>
      <c r="E48" s="267"/>
    </row>
    <row r="49" spans="1:5" ht="12.75" customHeight="1">
      <c r="A49" s="282"/>
      <c r="B49" s="274" t="s">
        <v>150</v>
      </c>
      <c r="C49" s="268"/>
      <c r="D49" s="269"/>
      <c r="E49" s="270"/>
    </row>
    <row r="50" spans="1:5" ht="12.75" customHeight="1">
      <c r="A50" s="282"/>
      <c r="B50" s="275"/>
      <c r="C50" s="268"/>
      <c r="D50" s="269"/>
      <c r="E50" s="270"/>
    </row>
    <row r="51" spans="1:5" ht="12.75" customHeight="1">
      <c r="A51" s="282"/>
      <c r="B51" s="275"/>
      <c r="C51" s="268"/>
      <c r="D51" s="269"/>
      <c r="E51" s="270"/>
    </row>
    <row r="52" spans="1:5" ht="12.75" customHeight="1">
      <c r="A52" s="282"/>
      <c r="B52" s="275"/>
      <c r="C52" s="268"/>
      <c r="D52" s="269"/>
      <c r="E52" s="270"/>
    </row>
    <row r="53" spans="1:5" ht="12.75" customHeight="1">
      <c r="A53" s="282"/>
      <c r="B53" s="275"/>
      <c r="C53" s="268"/>
      <c r="D53" s="269"/>
      <c r="E53" s="270"/>
    </row>
    <row r="54" spans="1:5" ht="12.75" customHeight="1">
      <c r="A54" s="282"/>
      <c r="B54" s="275"/>
      <c r="C54" s="268"/>
      <c r="D54" s="269"/>
      <c r="E54" s="270"/>
    </row>
    <row r="55" spans="1:5" ht="12.75" customHeight="1">
      <c r="A55" s="282"/>
      <c r="B55" s="275"/>
      <c r="C55" s="268"/>
      <c r="D55" s="269"/>
      <c r="E55" s="270"/>
    </row>
    <row r="56" spans="1:5" ht="12.75" customHeight="1">
      <c r="A56" s="282"/>
      <c r="B56" s="275"/>
      <c r="C56" s="268"/>
      <c r="D56" s="269"/>
      <c r="E56" s="270"/>
    </row>
    <row r="57" spans="1:5" ht="12.75" customHeight="1">
      <c r="A57" s="282"/>
      <c r="B57" s="275"/>
      <c r="C57" s="268"/>
      <c r="D57" s="269"/>
      <c r="E57" s="270"/>
    </row>
    <row r="58" spans="1:5" ht="12.75" customHeight="1">
      <c r="A58" s="283"/>
      <c r="B58" s="276"/>
      <c r="C58" s="271"/>
      <c r="D58" s="272"/>
      <c r="E58" s="273"/>
    </row>
    <row r="59" spans="1:5" ht="12.75">
      <c r="A59" s="207"/>
      <c r="B59" s="207"/>
      <c r="C59" s="207"/>
      <c r="D59" s="207"/>
      <c r="E59" s="207"/>
    </row>
    <row r="60" spans="1:5" ht="12.75" customHeight="1">
      <c r="A60" s="281" t="s">
        <v>233</v>
      </c>
      <c r="B60" s="206" t="s">
        <v>137</v>
      </c>
      <c r="C60" s="265" t="s">
        <v>108</v>
      </c>
      <c r="D60" s="266"/>
      <c r="E60" s="267"/>
    </row>
    <row r="61" spans="1:5" ht="12.75" customHeight="1">
      <c r="A61" s="282"/>
      <c r="B61" s="274" t="s">
        <v>150</v>
      </c>
      <c r="C61" s="268"/>
      <c r="D61" s="269"/>
      <c r="E61" s="270"/>
    </row>
    <row r="62" spans="1:5" ht="12.75" customHeight="1">
      <c r="A62" s="282"/>
      <c r="B62" s="275"/>
      <c r="C62" s="268"/>
      <c r="D62" s="269"/>
      <c r="E62" s="270"/>
    </row>
    <row r="63" spans="1:5" ht="12.75" customHeight="1">
      <c r="A63" s="282"/>
      <c r="B63" s="275"/>
      <c r="C63" s="268"/>
      <c r="D63" s="269"/>
      <c r="E63" s="270"/>
    </row>
    <row r="64" spans="1:5" ht="12.75" customHeight="1">
      <c r="A64" s="282"/>
      <c r="B64" s="275"/>
      <c r="C64" s="268"/>
      <c r="D64" s="269"/>
      <c r="E64" s="270"/>
    </row>
    <row r="65" spans="1:5" ht="12.75" customHeight="1">
      <c r="A65" s="282"/>
      <c r="B65" s="275"/>
      <c r="C65" s="268"/>
      <c r="D65" s="269"/>
      <c r="E65" s="270"/>
    </row>
    <row r="66" spans="1:5" ht="12.75" customHeight="1">
      <c r="A66" s="283"/>
      <c r="B66" s="276"/>
      <c r="C66" s="271"/>
      <c r="D66" s="272"/>
      <c r="E66" s="273"/>
    </row>
    <row r="67" spans="1:5" ht="12.75">
      <c r="A67" s="207"/>
      <c r="B67" s="207"/>
      <c r="C67" s="207"/>
      <c r="D67" s="207"/>
      <c r="E67" s="207"/>
    </row>
    <row r="68" spans="1:5" ht="12.75" customHeight="1">
      <c r="A68" s="281" t="s">
        <v>235</v>
      </c>
      <c r="B68" s="206" t="s">
        <v>137</v>
      </c>
      <c r="C68" s="265" t="s">
        <v>138</v>
      </c>
      <c r="D68" s="266"/>
      <c r="E68" s="267"/>
    </row>
    <row r="69" spans="1:5" ht="12.75" customHeight="1">
      <c r="A69" s="282"/>
      <c r="B69" s="274" t="s">
        <v>117</v>
      </c>
      <c r="C69" s="268"/>
      <c r="D69" s="269"/>
      <c r="E69" s="270"/>
    </row>
    <row r="70" spans="1:5" ht="12.75" customHeight="1">
      <c r="A70" s="282"/>
      <c r="B70" s="275"/>
      <c r="C70" s="268"/>
      <c r="D70" s="269"/>
      <c r="E70" s="270"/>
    </row>
    <row r="71" spans="1:5" ht="12.75" customHeight="1">
      <c r="A71" s="282"/>
      <c r="B71" s="275"/>
      <c r="C71" s="268"/>
      <c r="D71" s="269"/>
      <c r="E71" s="270"/>
    </row>
    <row r="72" spans="1:5" ht="12.75" customHeight="1">
      <c r="A72" s="283"/>
      <c r="B72" s="276"/>
      <c r="C72" s="271"/>
      <c r="D72" s="272"/>
      <c r="E72" s="273"/>
    </row>
    <row r="73" spans="1:5" ht="12.75">
      <c r="A73" s="207"/>
      <c r="B73" s="207"/>
      <c r="C73" s="207"/>
      <c r="D73" s="207"/>
      <c r="E73" s="207"/>
    </row>
    <row r="74" spans="1:5" ht="12.75" customHeight="1">
      <c r="A74" s="281" t="s">
        <v>195</v>
      </c>
      <c r="B74" s="206" t="s">
        <v>137</v>
      </c>
      <c r="C74" s="265" t="s">
        <v>138</v>
      </c>
      <c r="D74" s="266"/>
      <c r="E74" s="267"/>
    </row>
    <row r="75" spans="1:5" ht="12.75" customHeight="1">
      <c r="A75" s="282"/>
      <c r="B75" s="274" t="s">
        <v>117</v>
      </c>
      <c r="C75" s="268"/>
      <c r="D75" s="269"/>
      <c r="E75" s="270"/>
    </row>
    <row r="76" spans="1:5" ht="12.75" customHeight="1">
      <c r="A76" s="282"/>
      <c r="B76" s="275"/>
      <c r="C76" s="268"/>
      <c r="D76" s="269"/>
      <c r="E76" s="270"/>
    </row>
    <row r="77" spans="1:5" ht="12.75" customHeight="1">
      <c r="A77" s="282"/>
      <c r="B77" s="275"/>
      <c r="C77" s="268"/>
      <c r="D77" s="269"/>
      <c r="E77" s="270"/>
    </row>
    <row r="78" spans="1:5" ht="12.75" customHeight="1">
      <c r="A78" s="283"/>
      <c r="B78" s="276"/>
      <c r="C78" s="271"/>
      <c r="D78" s="272"/>
      <c r="E78" s="273"/>
    </row>
    <row r="79" spans="1:5" ht="12.75">
      <c r="A79" s="208"/>
      <c r="B79" s="209"/>
      <c r="C79" s="210"/>
      <c r="D79" s="210"/>
      <c r="E79" s="210"/>
    </row>
    <row r="80" spans="1:5" ht="72.75" customHeight="1">
      <c r="A80" s="277" t="s">
        <v>231</v>
      </c>
      <c r="B80" s="278"/>
      <c r="C80" s="278"/>
      <c r="D80" s="278"/>
      <c r="E80" s="279"/>
    </row>
    <row r="81" spans="1:5" ht="13.5" thickBot="1">
      <c r="A81" s="202"/>
      <c r="B81" s="202"/>
      <c r="C81" s="202"/>
      <c r="D81" s="202"/>
      <c r="E81" s="176"/>
    </row>
    <row r="82" spans="1:5" ht="13.5" thickBot="1">
      <c r="A82" s="182" t="s">
        <v>148</v>
      </c>
      <c r="B82" s="182" t="s">
        <v>149</v>
      </c>
      <c r="C82" s="203"/>
      <c r="D82" s="204"/>
      <c r="E82" s="205"/>
    </row>
    <row r="83" spans="1:5" ht="12.75">
      <c r="A83" s="176"/>
      <c r="B83" s="176"/>
      <c r="C83" s="176"/>
      <c r="D83" s="176"/>
      <c r="E83" s="176"/>
    </row>
    <row r="84" spans="1:5" ht="12.75">
      <c r="A84" s="281" t="s">
        <v>232</v>
      </c>
      <c r="B84" s="206" t="s">
        <v>137</v>
      </c>
      <c r="C84" s="280" t="s">
        <v>97</v>
      </c>
      <c r="D84" s="266"/>
      <c r="E84" s="267"/>
    </row>
    <row r="85" spans="1:5" ht="12.75">
      <c r="A85" s="282"/>
      <c r="B85" s="274" t="s">
        <v>150</v>
      </c>
      <c r="C85" s="268"/>
      <c r="D85" s="269"/>
      <c r="E85" s="270"/>
    </row>
    <row r="86" spans="1:5" ht="12.75">
      <c r="A86" s="282"/>
      <c r="B86" s="275"/>
      <c r="C86" s="268"/>
      <c r="D86" s="269"/>
      <c r="E86" s="270"/>
    </row>
    <row r="87" spans="1:5" ht="12.75">
      <c r="A87" s="282"/>
      <c r="B87" s="275"/>
      <c r="C87" s="268"/>
      <c r="D87" s="269"/>
      <c r="E87" s="270"/>
    </row>
    <row r="88" spans="1:5" ht="12.75">
      <c r="A88" s="283"/>
      <c r="B88" s="276"/>
      <c r="C88" s="271"/>
      <c r="D88" s="272"/>
      <c r="E88" s="273"/>
    </row>
    <row r="89" spans="1:5" ht="12.75">
      <c r="A89" s="207"/>
      <c r="B89" s="207"/>
      <c r="C89" s="207"/>
      <c r="D89" s="207"/>
      <c r="E89" s="207"/>
    </row>
    <row r="90" spans="1:5" ht="12.75">
      <c r="A90" s="281" t="s">
        <v>245</v>
      </c>
      <c r="B90" s="206" t="s">
        <v>137</v>
      </c>
      <c r="C90" s="280" t="s">
        <v>110</v>
      </c>
      <c r="D90" s="266"/>
      <c r="E90" s="267"/>
    </row>
    <row r="91" spans="1:5" ht="12.75">
      <c r="A91" s="282"/>
      <c r="B91" s="274" t="s">
        <v>150</v>
      </c>
      <c r="C91" s="268"/>
      <c r="D91" s="269"/>
      <c r="E91" s="270"/>
    </row>
    <row r="92" spans="1:5" ht="12.75">
      <c r="A92" s="282"/>
      <c r="B92" s="275"/>
      <c r="C92" s="268"/>
      <c r="D92" s="269"/>
      <c r="E92" s="270"/>
    </row>
    <row r="93" spans="1:5" ht="12.75">
      <c r="A93" s="282"/>
      <c r="B93" s="275"/>
      <c r="C93" s="268"/>
      <c r="D93" s="269"/>
      <c r="E93" s="270"/>
    </row>
    <row r="94" spans="1:5" ht="12.75">
      <c r="A94" s="283"/>
      <c r="B94" s="276"/>
      <c r="C94" s="271"/>
      <c r="D94" s="272"/>
      <c r="E94" s="273"/>
    </row>
    <row r="95" spans="1:5" ht="12.75">
      <c r="A95" s="207"/>
      <c r="B95" s="207"/>
      <c r="C95" s="207"/>
      <c r="D95" s="207"/>
      <c r="E95" s="207"/>
    </row>
    <row r="96" spans="1:5" ht="12.75">
      <c r="A96" s="281" t="s">
        <v>246</v>
      </c>
      <c r="B96" s="206" t="s">
        <v>137</v>
      </c>
      <c r="C96" s="280" t="s">
        <v>98</v>
      </c>
      <c r="D96" s="266"/>
      <c r="E96" s="267"/>
    </row>
    <row r="97" spans="1:5" ht="12.75">
      <c r="A97" s="282"/>
      <c r="B97" s="274" t="s">
        <v>150</v>
      </c>
      <c r="C97" s="268"/>
      <c r="D97" s="269"/>
      <c r="E97" s="270"/>
    </row>
    <row r="98" spans="1:5" ht="12.75">
      <c r="A98" s="282"/>
      <c r="B98" s="275"/>
      <c r="C98" s="268"/>
      <c r="D98" s="269"/>
      <c r="E98" s="270"/>
    </row>
    <row r="99" spans="1:5" ht="12.75">
      <c r="A99" s="282"/>
      <c r="B99" s="275"/>
      <c r="C99" s="268"/>
      <c r="D99" s="269"/>
      <c r="E99" s="270"/>
    </row>
    <row r="100" spans="1:5" ht="12.75">
      <c r="A100" s="283"/>
      <c r="B100" s="276"/>
      <c r="C100" s="271"/>
      <c r="D100" s="272"/>
      <c r="E100" s="273"/>
    </row>
    <row r="101" spans="1:5" ht="12.75">
      <c r="A101" s="207"/>
      <c r="B101" s="207"/>
      <c r="C101" s="207"/>
      <c r="D101" s="207"/>
      <c r="E101" s="207"/>
    </row>
    <row r="102" spans="1:5" ht="12.75">
      <c r="A102" s="281" t="s">
        <v>247</v>
      </c>
      <c r="B102" s="206" t="s">
        <v>137</v>
      </c>
      <c r="C102" s="265" t="s">
        <v>109</v>
      </c>
      <c r="D102" s="266"/>
      <c r="E102" s="267"/>
    </row>
    <row r="103" spans="1:5" ht="12.75">
      <c r="A103" s="282"/>
      <c r="B103" s="274" t="s">
        <v>117</v>
      </c>
      <c r="C103" s="268"/>
      <c r="D103" s="269"/>
      <c r="E103" s="270"/>
    </row>
    <row r="104" spans="1:5" ht="12.75">
      <c r="A104" s="282"/>
      <c r="B104" s="275"/>
      <c r="C104" s="268"/>
      <c r="D104" s="269"/>
      <c r="E104" s="270"/>
    </row>
    <row r="105" spans="1:5" ht="12.75">
      <c r="A105" s="282"/>
      <c r="B105" s="275"/>
      <c r="C105" s="268"/>
      <c r="D105" s="269"/>
      <c r="E105" s="270"/>
    </row>
    <row r="106" spans="1:5" ht="12.75">
      <c r="A106" s="283"/>
      <c r="B106" s="276"/>
      <c r="C106" s="271"/>
      <c r="D106" s="272"/>
      <c r="E106" s="273"/>
    </row>
    <row r="107" spans="1:5" ht="12.75">
      <c r="A107" s="208"/>
      <c r="B107" s="209"/>
      <c r="C107" s="210"/>
      <c r="D107" s="210"/>
      <c r="E107" s="210"/>
    </row>
    <row r="108" spans="1:5" ht="84" customHeight="1">
      <c r="A108" s="325" t="s">
        <v>156</v>
      </c>
      <c r="B108" s="325"/>
      <c r="C108" s="325"/>
      <c r="D108" s="325"/>
      <c r="E108" s="325"/>
    </row>
    <row r="109" spans="1:5" ht="12" customHeight="1" thickBot="1">
      <c r="A109" s="176"/>
      <c r="B109" s="176"/>
      <c r="C109" s="176"/>
      <c r="D109" s="176"/>
      <c r="E109" s="176"/>
    </row>
    <row r="110" spans="1:5" ht="13.5" thickBot="1">
      <c r="A110" s="182" t="s">
        <v>121</v>
      </c>
      <c r="B110" s="182" t="s">
        <v>122</v>
      </c>
      <c r="C110" s="203"/>
      <c r="D110" s="204"/>
      <c r="E110" s="205"/>
    </row>
    <row r="111" spans="1:5" ht="12.75">
      <c r="A111" s="176"/>
      <c r="B111" s="176"/>
      <c r="C111" s="176"/>
      <c r="D111" s="176"/>
      <c r="E111" s="176"/>
    </row>
    <row r="112" spans="1:5" ht="12.75">
      <c r="A112" s="281" t="s">
        <v>248</v>
      </c>
      <c r="B112" s="206" t="s">
        <v>137</v>
      </c>
      <c r="C112" s="280" t="s">
        <v>104</v>
      </c>
      <c r="D112" s="316"/>
      <c r="E112" s="317"/>
    </row>
    <row r="113" spans="1:5" ht="12.75">
      <c r="A113" s="282"/>
      <c r="B113" s="274" t="s">
        <v>117</v>
      </c>
      <c r="C113" s="318"/>
      <c r="D113" s="319"/>
      <c r="E113" s="320"/>
    </row>
    <row r="114" spans="1:5" ht="12.75">
      <c r="A114" s="282"/>
      <c r="B114" s="275"/>
      <c r="C114" s="318"/>
      <c r="D114" s="319"/>
      <c r="E114" s="320"/>
    </row>
    <row r="115" spans="1:5" ht="12.75">
      <c r="A115" s="282"/>
      <c r="B115" s="275"/>
      <c r="C115" s="318"/>
      <c r="D115" s="319"/>
      <c r="E115" s="320"/>
    </row>
    <row r="116" spans="1:5" ht="12.75">
      <c r="A116" s="282"/>
      <c r="B116" s="275"/>
      <c r="C116" s="318"/>
      <c r="D116" s="319"/>
      <c r="E116" s="320"/>
    </row>
    <row r="117" spans="1:5" ht="12.75">
      <c r="A117" s="282"/>
      <c r="B117" s="275"/>
      <c r="C117" s="318"/>
      <c r="D117" s="319"/>
      <c r="E117" s="320"/>
    </row>
    <row r="118" spans="1:5" ht="12.75">
      <c r="A118" s="282"/>
      <c r="B118" s="275"/>
      <c r="C118" s="318"/>
      <c r="D118" s="319"/>
      <c r="E118" s="320"/>
    </row>
    <row r="119" spans="1:5" ht="12.75">
      <c r="A119" s="282"/>
      <c r="B119" s="275"/>
      <c r="C119" s="318"/>
      <c r="D119" s="319"/>
      <c r="E119" s="320"/>
    </row>
    <row r="120" spans="1:5" ht="12.75">
      <c r="A120" s="282"/>
      <c r="B120" s="275"/>
      <c r="C120" s="318"/>
      <c r="D120" s="319"/>
      <c r="E120" s="320"/>
    </row>
    <row r="121" spans="1:5" ht="12.75">
      <c r="A121" s="282"/>
      <c r="B121" s="275"/>
      <c r="C121" s="318"/>
      <c r="D121" s="319"/>
      <c r="E121" s="320"/>
    </row>
    <row r="122" spans="1:5" ht="12.75">
      <c r="A122" s="282"/>
      <c r="B122" s="275"/>
      <c r="C122" s="318"/>
      <c r="D122" s="319"/>
      <c r="E122" s="320"/>
    </row>
    <row r="123" spans="1:5" ht="12.75">
      <c r="A123" s="282"/>
      <c r="B123" s="275"/>
      <c r="C123" s="318"/>
      <c r="D123" s="319"/>
      <c r="E123" s="320"/>
    </row>
    <row r="124" spans="1:5" ht="12.75">
      <c r="A124" s="282"/>
      <c r="B124" s="275"/>
      <c r="C124" s="318"/>
      <c r="D124" s="319"/>
      <c r="E124" s="320"/>
    </row>
    <row r="125" spans="1:5" ht="12.75">
      <c r="A125" s="282"/>
      <c r="B125" s="275"/>
      <c r="C125" s="318"/>
      <c r="D125" s="319"/>
      <c r="E125" s="320"/>
    </row>
    <row r="126" spans="1:5" ht="12.75">
      <c r="A126" s="282"/>
      <c r="B126" s="275"/>
      <c r="C126" s="318"/>
      <c r="D126" s="319"/>
      <c r="E126" s="320"/>
    </row>
    <row r="127" spans="1:5" ht="12.75">
      <c r="A127" s="282"/>
      <c r="B127" s="275"/>
      <c r="C127" s="318"/>
      <c r="D127" s="319"/>
      <c r="E127" s="320"/>
    </row>
    <row r="128" spans="1:5" ht="12.75">
      <c r="A128" s="282"/>
      <c r="B128" s="275"/>
      <c r="C128" s="318"/>
      <c r="D128" s="319"/>
      <c r="E128" s="320"/>
    </row>
    <row r="129" spans="1:5" ht="12.75">
      <c r="A129" s="282"/>
      <c r="B129" s="275"/>
      <c r="C129" s="318"/>
      <c r="D129" s="319"/>
      <c r="E129" s="320"/>
    </row>
    <row r="130" spans="1:5" ht="12.75">
      <c r="A130" s="282"/>
      <c r="B130" s="275"/>
      <c r="C130" s="318"/>
      <c r="D130" s="319"/>
      <c r="E130" s="320"/>
    </row>
    <row r="131" spans="1:5" ht="12.75">
      <c r="A131" s="282"/>
      <c r="B131" s="275"/>
      <c r="C131" s="318"/>
      <c r="D131" s="319"/>
      <c r="E131" s="320"/>
    </row>
    <row r="132" spans="1:5" ht="12.75">
      <c r="A132" s="282"/>
      <c r="B132" s="275"/>
      <c r="C132" s="318"/>
      <c r="D132" s="319"/>
      <c r="E132" s="320"/>
    </row>
    <row r="133" spans="1:5" ht="12.75">
      <c r="A133" s="282"/>
      <c r="B133" s="275"/>
      <c r="C133" s="318"/>
      <c r="D133" s="319"/>
      <c r="E133" s="320"/>
    </row>
    <row r="134" spans="1:5" ht="12.75">
      <c r="A134" s="282"/>
      <c r="B134" s="275"/>
      <c r="C134" s="318"/>
      <c r="D134" s="319"/>
      <c r="E134" s="320"/>
    </row>
    <row r="135" spans="1:5" ht="12.75">
      <c r="A135" s="282"/>
      <c r="B135" s="275"/>
      <c r="C135" s="318"/>
      <c r="D135" s="319"/>
      <c r="E135" s="320"/>
    </row>
    <row r="136" spans="1:5" ht="12.75">
      <c r="A136" s="282"/>
      <c r="B136" s="275"/>
      <c r="C136" s="318"/>
      <c r="D136" s="319"/>
      <c r="E136" s="320"/>
    </row>
    <row r="137" spans="1:5" ht="12.75">
      <c r="A137" s="282"/>
      <c r="B137" s="275"/>
      <c r="C137" s="318"/>
      <c r="D137" s="319"/>
      <c r="E137" s="320"/>
    </row>
    <row r="138" spans="1:5" ht="12.75">
      <c r="A138" s="282"/>
      <c r="B138" s="275"/>
      <c r="C138" s="318"/>
      <c r="D138" s="319"/>
      <c r="E138" s="320"/>
    </row>
    <row r="139" spans="1:5" ht="12.75">
      <c r="A139" s="282"/>
      <c r="B139" s="275"/>
      <c r="C139" s="318"/>
      <c r="D139" s="319"/>
      <c r="E139" s="320"/>
    </row>
    <row r="140" spans="1:5" ht="12.75">
      <c r="A140" s="315"/>
      <c r="B140" s="324"/>
      <c r="C140" s="321"/>
      <c r="D140" s="322"/>
      <c r="E140" s="323"/>
    </row>
    <row r="141" spans="1:5" ht="12.75">
      <c r="A141" s="207"/>
      <c r="B141" s="207"/>
      <c r="C141" s="207"/>
      <c r="D141" s="207"/>
      <c r="E141" s="207"/>
    </row>
    <row r="142" spans="1:5" ht="12.75">
      <c r="A142" s="281" t="s">
        <v>249</v>
      </c>
      <c r="B142" s="206" t="s">
        <v>137</v>
      </c>
      <c r="C142" s="280" t="s">
        <v>100</v>
      </c>
      <c r="D142" s="316"/>
      <c r="E142" s="317"/>
    </row>
    <row r="143" spans="1:5" ht="12.75">
      <c r="A143" s="282"/>
      <c r="B143" s="274" t="s">
        <v>117</v>
      </c>
      <c r="C143" s="318"/>
      <c r="D143" s="319"/>
      <c r="E143" s="320"/>
    </row>
    <row r="144" spans="1:5" ht="12.75">
      <c r="A144" s="282"/>
      <c r="B144" s="275"/>
      <c r="C144" s="318"/>
      <c r="D144" s="319"/>
      <c r="E144" s="320"/>
    </row>
    <row r="145" spans="1:5" ht="12.75">
      <c r="A145" s="282"/>
      <c r="B145" s="275"/>
      <c r="C145" s="318"/>
      <c r="D145" s="319"/>
      <c r="E145" s="320"/>
    </row>
    <row r="146" spans="1:5" ht="12.75">
      <c r="A146" s="282"/>
      <c r="B146" s="275"/>
      <c r="C146" s="318"/>
      <c r="D146" s="319"/>
      <c r="E146" s="320"/>
    </row>
    <row r="147" spans="1:5" ht="12.75">
      <c r="A147" s="282"/>
      <c r="B147" s="275"/>
      <c r="C147" s="318"/>
      <c r="D147" s="319"/>
      <c r="E147" s="320"/>
    </row>
    <row r="148" spans="1:5" ht="12.75">
      <c r="A148" s="315"/>
      <c r="B148" s="324"/>
      <c r="C148" s="321"/>
      <c r="D148" s="322"/>
      <c r="E148" s="323"/>
    </row>
    <row r="149" spans="1:5" ht="12.75">
      <c r="A149" s="207"/>
      <c r="B149" s="207"/>
      <c r="C149" s="207"/>
      <c r="D149" s="207"/>
      <c r="E149" s="207"/>
    </row>
    <row r="150" spans="1:5" ht="12.75">
      <c r="A150" s="281" t="s">
        <v>230</v>
      </c>
      <c r="B150" s="206" t="s">
        <v>137</v>
      </c>
      <c r="C150" s="280" t="s">
        <v>102</v>
      </c>
      <c r="D150" s="316"/>
      <c r="E150" s="317"/>
    </row>
    <row r="151" spans="1:5" ht="12.75">
      <c r="A151" s="282"/>
      <c r="B151" s="274" t="s">
        <v>117</v>
      </c>
      <c r="C151" s="318"/>
      <c r="D151" s="319"/>
      <c r="E151" s="320"/>
    </row>
    <row r="152" spans="1:5" ht="12.75">
      <c r="A152" s="282"/>
      <c r="B152" s="275"/>
      <c r="C152" s="318"/>
      <c r="D152" s="319"/>
      <c r="E152" s="320"/>
    </row>
    <row r="153" spans="1:5" ht="12.75">
      <c r="A153" s="282"/>
      <c r="B153" s="275"/>
      <c r="C153" s="318"/>
      <c r="D153" s="319"/>
      <c r="E153" s="320"/>
    </row>
    <row r="154" spans="1:5" ht="12.75">
      <c r="A154" s="282"/>
      <c r="B154" s="275"/>
      <c r="C154" s="318"/>
      <c r="D154" s="319"/>
      <c r="E154" s="320"/>
    </row>
    <row r="155" spans="1:5" ht="12.75">
      <c r="A155" s="282"/>
      <c r="B155" s="275"/>
      <c r="C155" s="318"/>
      <c r="D155" s="319"/>
      <c r="E155" s="320"/>
    </row>
    <row r="156" spans="1:5" ht="12.75">
      <c r="A156" s="282"/>
      <c r="B156" s="275"/>
      <c r="C156" s="318"/>
      <c r="D156" s="319"/>
      <c r="E156" s="320"/>
    </row>
    <row r="157" spans="1:5" ht="12.75">
      <c r="A157" s="282"/>
      <c r="B157" s="275"/>
      <c r="C157" s="318"/>
      <c r="D157" s="319"/>
      <c r="E157" s="320"/>
    </row>
    <row r="158" spans="1:5" ht="12.75">
      <c r="A158" s="282"/>
      <c r="B158" s="275"/>
      <c r="C158" s="318"/>
      <c r="D158" s="319"/>
      <c r="E158" s="320"/>
    </row>
    <row r="159" spans="1:5" ht="12.75">
      <c r="A159" s="282"/>
      <c r="B159" s="275"/>
      <c r="C159" s="318"/>
      <c r="D159" s="319"/>
      <c r="E159" s="320"/>
    </row>
    <row r="160" spans="1:5" ht="12.75">
      <c r="A160" s="315"/>
      <c r="B160" s="324"/>
      <c r="C160" s="321"/>
      <c r="D160" s="322"/>
      <c r="E160" s="323"/>
    </row>
    <row r="161" spans="1:5" ht="12.75">
      <c r="A161" s="207"/>
      <c r="B161" s="207"/>
      <c r="C161" s="207"/>
      <c r="D161" s="207"/>
      <c r="E161" s="207"/>
    </row>
    <row r="162" spans="1:5" ht="12.75">
      <c r="A162" s="281" t="s">
        <v>238</v>
      </c>
      <c r="B162" s="206" t="s">
        <v>137</v>
      </c>
      <c r="C162" s="280" t="s">
        <v>101</v>
      </c>
      <c r="D162" s="316"/>
      <c r="E162" s="317"/>
    </row>
    <row r="163" spans="1:5" ht="12.75">
      <c r="A163" s="282"/>
      <c r="B163" s="274" t="s">
        <v>117</v>
      </c>
      <c r="C163" s="318"/>
      <c r="D163" s="319"/>
      <c r="E163" s="320"/>
    </row>
    <row r="164" spans="1:5" ht="12.75">
      <c r="A164" s="282"/>
      <c r="B164" s="275"/>
      <c r="C164" s="318"/>
      <c r="D164" s="319"/>
      <c r="E164" s="320"/>
    </row>
    <row r="165" spans="1:5" ht="12.75">
      <c r="A165" s="282"/>
      <c r="B165" s="275"/>
      <c r="C165" s="318"/>
      <c r="D165" s="319"/>
      <c r="E165" s="320"/>
    </row>
    <row r="166" spans="1:5" ht="12.75">
      <c r="A166" s="315"/>
      <c r="B166" s="324"/>
      <c r="C166" s="321"/>
      <c r="D166" s="322"/>
      <c r="E166" s="323"/>
    </row>
    <row r="167" spans="1:5" ht="12.75">
      <c r="A167" s="207"/>
      <c r="B167" s="207"/>
      <c r="C167" s="207"/>
      <c r="D167" s="207"/>
      <c r="E167" s="207"/>
    </row>
    <row r="168" spans="1:5" ht="12.75">
      <c r="A168" s="281" t="s">
        <v>239</v>
      </c>
      <c r="B168" s="206" t="s">
        <v>137</v>
      </c>
      <c r="C168" s="265" t="s">
        <v>138</v>
      </c>
      <c r="D168" s="316"/>
      <c r="E168" s="317"/>
    </row>
    <row r="169" spans="1:5" ht="12.75">
      <c r="A169" s="282"/>
      <c r="B169" s="274" t="s">
        <v>117</v>
      </c>
      <c r="C169" s="318"/>
      <c r="D169" s="319"/>
      <c r="E169" s="320"/>
    </row>
    <row r="170" spans="1:5" ht="12.75">
      <c r="A170" s="282"/>
      <c r="B170" s="275"/>
      <c r="C170" s="318"/>
      <c r="D170" s="319"/>
      <c r="E170" s="320"/>
    </row>
    <row r="171" spans="1:5" ht="12.75">
      <c r="A171" s="282"/>
      <c r="B171" s="275"/>
      <c r="C171" s="318"/>
      <c r="D171" s="319"/>
      <c r="E171" s="320"/>
    </row>
    <row r="172" spans="1:5" ht="12.75">
      <c r="A172" s="315"/>
      <c r="B172" s="324"/>
      <c r="C172" s="321"/>
      <c r="D172" s="322"/>
      <c r="E172" s="323"/>
    </row>
    <row r="173" spans="1:5" ht="12.75">
      <c r="A173" s="208"/>
      <c r="B173" s="209"/>
      <c r="C173" s="210"/>
      <c r="D173" s="210"/>
      <c r="E173" s="210"/>
    </row>
    <row r="174" spans="1:5" ht="72.75" customHeight="1">
      <c r="A174" s="325" t="s">
        <v>163</v>
      </c>
      <c r="B174" s="325"/>
      <c r="C174" s="325"/>
      <c r="D174" s="325"/>
      <c r="E174" s="325"/>
    </row>
    <row r="175" spans="1:5" ht="13.5" thickBot="1">
      <c r="A175" s="176"/>
      <c r="B175" s="176"/>
      <c r="C175" s="176"/>
      <c r="D175" s="176"/>
      <c r="E175" s="176"/>
    </row>
    <row r="176" spans="1:5" ht="13.5" thickBot="1">
      <c r="A176" s="182" t="s">
        <v>121</v>
      </c>
      <c r="B176" s="182" t="s">
        <v>122</v>
      </c>
      <c r="C176" s="203"/>
      <c r="D176" s="204"/>
      <c r="E176" s="205"/>
    </row>
    <row r="177" spans="1:5" ht="12.75">
      <c r="A177" s="176"/>
      <c r="B177" s="176"/>
      <c r="C177" s="176"/>
      <c r="D177" s="176"/>
      <c r="E177" s="176"/>
    </row>
    <row r="178" spans="1:5" ht="12.75">
      <c r="A178" s="281" t="s">
        <v>240</v>
      </c>
      <c r="B178" s="206" t="s">
        <v>137</v>
      </c>
      <c r="C178" s="280" t="s">
        <v>84</v>
      </c>
      <c r="D178" s="316"/>
      <c r="E178" s="317"/>
    </row>
    <row r="179" spans="1:5" ht="12.75">
      <c r="A179" s="282"/>
      <c r="B179" s="275" t="s">
        <v>117</v>
      </c>
      <c r="C179" s="318"/>
      <c r="D179" s="319"/>
      <c r="E179" s="320"/>
    </row>
    <row r="180" spans="1:5" ht="12.75">
      <c r="A180" s="282"/>
      <c r="B180" s="275"/>
      <c r="C180" s="318"/>
      <c r="D180" s="319"/>
      <c r="E180" s="320"/>
    </row>
    <row r="181" spans="1:5" ht="12.75">
      <c r="A181" s="282"/>
      <c r="B181" s="275"/>
      <c r="C181" s="318"/>
      <c r="D181" s="319"/>
      <c r="E181" s="320"/>
    </row>
    <row r="182" spans="1:5" ht="12.75">
      <c r="A182" s="315"/>
      <c r="B182" s="324"/>
      <c r="C182" s="321"/>
      <c r="D182" s="322"/>
      <c r="E182" s="323"/>
    </row>
    <row r="183" spans="1:5" ht="12.75">
      <c r="A183" s="207"/>
      <c r="B183" s="207"/>
      <c r="C183" s="207"/>
      <c r="D183" s="207"/>
      <c r="E183" s="207"/>
    </row>
    <row r="184" spans="1:5" ht="12.75">
      <c r="A184" s="281" t="s">
        <v>241</v>
      </c>
      <c r="B184" s="206" t="s">
        <v>107</v>
      </c>
      <c r="C184" s="265" t="s">
        <v>105</v>
      </c>
      <c r="D184" s="316"/>
      <c r="E184" s="317"/>
    </row>
    <row r="185" spans="1:5" ht="12.75">
      <c r="A185" s="282"/>
      <c r="B185" s="274" t="s">
        <v>117</v>
      </c>
      <c r="C185" s="318"/>
      <c r="D185" s="319"/>
      <c r="E185" s="320"/>
    </row>
    <row r="186" spans="1:5" ht="12.75">
      <c r="A186" s="282"/>
      <c r="B186" s="275"/>
      <c r="C186" s="318"/>
      <c r="D186" s="319"/>
      <c r="E186" s="320"/>
    </row>
    <row r="187" spans="1:5" ht="12.75">
      <c r="A187" s="282"/>
      <c r="B187" s="275"/>
      <c r="C187" s="318"/>
      <c r="D187" s="319"/>
      <c r="E187" s="320"/>
    </row>
    <row r="188" spans="1:5" ht="12.75">
      <c r="A188" s="315"/>
      <c r="B188" s="324"/>
      <c r="C188" s="321"/>
      <c r="D188" s="322"/>
      <c r="E188" s="323"/>
    </row>
    <row r="189" spans="1:5" ht="12.75">
      <c r="A189" s="207"/>
      <c r="B189" s="207"/>
      <c r="C189" s="207"/>
      <c r="D189" s="207"/>
      <c r="E189" s="207"/>
    </row>
    <row r="190" spans="1:5" ht="12.75">
      <c r="A190" s="281" t="s">
        <v>242</v>
      </c>
      <c r="B190" s="206" t="s">
        <v>137</v>
      </c>
      <c r="C190" s="265" t="s">
        <v>106</v>
      </c>
      <c r="D190" s="316"/>
      <c r="E190" s="317"/>
    </row>
    <row r="191" spans="1:5" ht="12.75">
      <c r="A191" s="282"/>
      <c r="B191" s="274" t="s">
        <v>117</v>
      </c>
      <c r="C191" s="318"/>
      <c r="D191" s="319"/>
      <c r="E191" s="320"/>
    </row>
    <row r="192" spans="1:5" ht="12.75">
      <c r="A192" s="282"/>
      <c r="B192" s="275"/>
      <c r="C192" s="318"/>
      <c r="D192" s="319"/>
      <c r="E192" s="320"/>
    </row>
    <row r="193" spans="1:5" ht="12.75">
      <c r="A193" s="282"/>
      <c r="B193" s="275"/>
      <c r="C193" s="318"/>
      <c r="D193" s="319"/>
      <c r="E193" s="320"/>
    </row>
    <row r="194" spans="1:5" ht="12.75">
      <c r="A194" s="315"/>
      <c r="B194" s="324"/>
      <c r="C194" s="321"/>
      <c r="D194" s="322"/>
      <c r="E194" s="323"/>
    </row>
    <row r="195" spans="1:5" ht="12.75">
      <c r="A195" s="207"/>
      <c r="B195" s="207"/>
      <c r="C195" s="207"/>
      <c r="D195" s="207"/>
      <c r="E195" s="207"/>
    </row>
    <row r="196" spans="1:5" ht="12.75">
      <c r="A196" s="281" t="s">
        <v>243</v>
      </c>
      <c r="B196" s="206" t="s">
        <v>137</v>
      </c>
      <c r="C196" s="265" t="s">
        <v>138</v>
      </c>
      <c r="D196" s="316"/>
      <c r="E196" s="317"/>
    </row>
    <row r="197" spans="1:5" ht="12.75">
      <c r="A197" s="282"/>
      <c r="B197" s="274" t="s">
        <v>117</v>
      </c>
      <c r="C197" s="318"/>
      <c r="D197" s="319"/>
      <c r="E197" s="320"/>
    </row>
    <row r="198" spans="1:5" ht="12.75">
      <c r="A198" s="282"/>
      <c r="B198" s="275"/>
      <c r="C198" s="318"/>
      <c r="D198" s="319"/>
      <c r="E198" s="320"/>
    </row>
    <row r="199" spans="1:5" ht="12.75">
      <c r="A199" s="282"/>
      <c r="B199" s="275"/>
      <c r="C199" s="318"/>
      <c r="D199" s="319"/>
      <c r="E199" s="320"/>
    </row>
    <row r="200" spans="1:5" ht="12.75">
      <c r="A200" s="315"/>
      <c r="B200" s="324"/>
      <c r="C200" s="321"/>
      <c r="D200" s="322"/>
      <c r="E200" s="323"/>
    </row>
    <row r="201" spans="1:5" ht="12.75">
      <c r="A201" s="207"/>
      <c r="B201" s="207"/>
      <c r="C201" s="207"/>
      <c r="D201" s="207"/>
      <c r="E201" s="207"/>
    </row>
    <row r="202" spans="1:5" ht="12.75">
      <c r="A202" s="281" t="s">
        <v>244</v>
      </c>
      <c r="B202" s="206" t="s">
        <v>137</v>
      </c>
      <c r="C202" s="265" t="s">
        <v>138</v>
      </c>
      <c r="D202" s="316"/>
      <c r="E202" s="317"/>
    </row>
    <row r="203" spans="1:5" ht="12.75">
      <c r="A203" s="282"/>
      <c r="B203" s="274" t="s">
        <v>117</v>
      </c>
      <c r="C203" s="318"/>
      <c r="D203" s="319"/>
      <c r="E203" s="320"/>
    </row>
    <row r="204" spans="1:5" ht="12.75">
      <c r="A204" s="282"/>
      <c r="B204" s="275"/>
      <c r="C204" s="318"/>
      <c r="D204" s="319"/>
      <c r="E204" s="320"/>
    </row>
    <row r="205" spans="1:5" ht="12.75">
      <c r="A205" s="282"/>
      <c r="B205" s="275"/>
      <c r="C205" s="318"/>
      <c r="D205" s="319"/>
      <c r="E205" s="320"/>
    </row>
    <row r="206" spans="1:5" ht="12.75">
      <c r="A206" s="315"/>
      <c r="B206" s="324"/>
      <c r="C206" s="321"/>
      <c r="D206" s="322"/>
      <c r="E206" s="323"/>
    </row>
    <row r="207" spans="1:5" ht="12.75">
      <c r="A207" s="208"/>
      <c r="B207" s="209"/>
      <c r="C207" s="210"/>
      <c r="D207" s="210"/>
      <c r="E207" s="210"/>
    </row>
    <row r="208" spans="1:5" ht="75" customHeight="1">
      <c r="A208" s="325" t="s">
        <v>157</v>
      </c>
      <c r="B208" s="325"/>
      <c r="C208" s="325"/>
      <c r="D208" s="325"/>
      <c r="E208" s="325"/>
    </row>
    <row r="209" spans="1:5" ht="13.5" thickBot="1">
      <c r="A209" s="176"/>
      <c r="B209" s="176"/>
      <c r="C209" s="176"/>
      <c r="D209" s="176"/>
      <c r="E209" s="176"/>
    </row>
    <row r="210" spans="1:5" ht="13.5" thickBot="1">
      <c r="A210" s="182" t="s">
        <v>121</v>
      </c>
      <c r="B210" s="182" t="s">
        <v>122</v>
      </c>
      <c r="C210" s="203"/>
      <c r="D210" s="204"/>
      <c r="E210" s="205"/>
    </row>
    <row r="211" spans="1:5" ht="12.75">
      <c r="A211" s="176"/>
      <c r="B211" s="176"/>
      <c r="C211" s="176"/>
      <c r="D211" s="176"/>
      <c r="E211" s="176"/>
    </row>
    <row r="212" spans="1:5" ht="12.75">
      <c r="A212" s="281" t="s">
        <v>252</v>
      </c>
      <c r="B212" s="206" t="s">
        <v>137</v>
      </c>
      <c r="C212" s="280" t="s">
        <v>85</v>
      </c>
      <c r="D212" s="316"/>
      <c r="E212" s="317"/>
    </row>
    <row r="213" spans="1:5" ht="12.75">
      <c r="A213" s="282"/>
      <c r="B213" s="274" t="s">
        <v>117</v>
      </c>
      <c r="C213" s="318"/>
      <c r="D213" s="319"/>
      <c r="E213" s="320"/>
    </row>
    <row r="214" spans="1:5" ht="12.75">
      <c r="A214" s="282"/>
      <c r="B214" s="275"/>
      <c r="C214" s="318"/>
      <c r="D214" s="319"/>
      <c r="E214" s="320"/>
    </row>
    <row r="215" spans="1:5" ht="12.75">
      <c r="A215" s="282"/>
      <c r="B215" s="275"/>
      <c r="C215" s="318"/>
      <c r="D215" s="319"/>
      <c r="E215" s="320"/>
    </row>
    <row r="216" spans="1:5" ht="12.75">
      <c r="A216" s="315"/>
      <c r="B216" s="324"/>
      <c r="C216" s="321"/>
      <c r="D216" s="322"/>
      <c r="E216" s="323"/>
    </row>
    <row r="217" spans="1:5" ht="12.75">
      <c r="A217" s="207"/>
      <c r="B217" s="207"/>
      <c r="C217" s="207"/>
      <c r="D217" s="207"/>
      <c r="E217" s="207"/>
    </row>
    <row r="218" spans="1:5" ht="12.75">
      <c r="A218" s="281" t="s">
        <v>253</v>
      </c>
      <c r="B218" s="206" t="s">
        <v>137</v>
      </c>
      <c r="C218" s="280" t="s">
        <v>103</v>
      </c>
      <c r="D218" s="316"/>
      <c r="E218" s="317"/>
    </row>
    <row r="219" spans="1:5" ht="12.75">
      <c r="A219" s="282"/>
      <c r="B219" s="274" t="s">
        <v>117</v>
      </c>
      <c r="C219" s="318"/>
      <c r="D219" s="319"/>
      <c r="E219" s="320"/>
    </row>
    <row r="220" spans="1:5" ht="12.75">
      <c r="A220" s="282"/>
      <c r="B220" s="275"/>
      <c r="C220" s="318"/>
      <c r="D220" s="319"/>
      <c r="E220" s="320"/>
    </row>
    <row r="221" spans="1:5" ht="12.75">
      <c r="A221" s="282"/>
      <c r="B221" s="275"/>
      <c r="C221" s="318"/>
      <c r="D221" s="319"/>
      <c r="E221" s="320"/>
    </row>
    <row r="222" spans="1:5" ht="12.75">
      <c r="A222" s="315"/>
      <c r="B222" s="324"/>
      <c r="C222" s="321"/>
      <c r="D222" s="322"/>
      <c r="E222" s="323"/>
    </row>
    <row r="223" spans="1:5" ht="12.75">
      <c r="A223" s="207"/>
      <c r="B223" s="207"/>
      <c r="C223" s="207"/>
      <c r="D223" s="207"/>
      <c r="E223" s="207"/>
    </row>
    <row r="224" spans="1:5" ht="12.75">
      <c r="A224" s="281" t="s">
        <v>254</v>
      </c>
      <c r="B224" s="206" t="s">
        <v>137</v>
      </c>
      <c r="C224" s="265" t="s">
        <v>138</v>
      </c>
      <c r="D224" s="316"/>
      <c r="E224" s="317"/>
    </row>
    <row r="225" spans="1:5" ht="12.75">
      <c r="A225" s="282"/>
      <c r="B225" s="274" t="s">
        <v>117</v>
      </c>
      <c r="C225" s="318"/>
      <c r="D225" s="319"/>
      <c r="E225" s="320"/>
    </row>
    <row r="226" spans="1:5" ht="12.75">
      <c r="A226" s="282"/>
      <c r="B226" s="275"/>
      <c r="C226" s="318"/>
      <c r="D226" s="319"/>
      <c r="E226" s="320"/>
    </row>
    <row r="227" spans="1:5" ht="12.75">
      <c r="A227" s="282"/>
      <c r="B227" s="275"/>
      <c r="C227" s="318"/>
      <c r="D227" s="319"/>
      <c r="E227" s="320"/>
    </row>
    <row r="228" spans="1:5" ht="12.75">
      <c r="A228" s="315"/>
      <c r="B228" s="324"/>
      <c r="C228" s="321"/>
      <c r="D228" s="322"/>
      <c r="E228" s="323"/>
    </row>
    <row r="229" spans="1:5" ht="12.75">
      <c r="A229" s="207"/>
      <c r="B229" s="207"/>
      <c r="C229" s="207"/>
      <c r="D229" s="207"/>
      <c r="E229" s="207"/>
    </row>
    <row r="230" spans="1:5" ht="12.75">
      <c r="A230" s="281" t="s">
        <v>256</v>
      </c>
      <c r="B230" s="206" t="s">
        <v>137</v>
      </c>
      <c r="C230" s="265" t="s">
        <v>138</v>
      </c>
      <c r="D230" s="316"/>
      <c r="E230" s="317"/>
    </row>
    <row r="231" spans="1:5" ht="12.75">
      <c r="A231" s="282"/>
      <c r="B231" s="274" t="s">
        <v>117</v>
      </c>
      <c r="C231" s="318"/>
      <c r="D231" s="319"/>
      <c r="E231" s="320"/>
    </row>
    <row r="232" spans="1:5" ht="12.75">
      <c r="A232" s="282"/>
      <c r="B232" s="275"/>
      <c r="C232" s="318"/>
      <c r="D232" s="319"/>
      <c r="E232" s="320"/>
    </row>
    <row r="233" spans="1:5" ht="12.75">
      <c r="A233" s="282"/>
      <c r="B233" s="275"/>
      <c r="C233" s="318"/>
      <c r="D233" s="319"/>
      <c r="E233" s="320"/>
    </row>
    <row r="234" spans="1:5" ht="12.75">
      <c r="A234" s="315"/>
      <c r="B234" s="324"/>
      <c r="C234" s="321"/>
      <c r="D234" s="322"/>
      <c r="E234" s="323"/>
    </row>
    <row r="235" spans="1:5" ht="12.75">
      <c r="A235" s="207"/>
      <c r="B235" s="207"/>
      <c r="C235" s="207"/>
      <c r="D235" s="207"/>
      <c r="E235" s="207"/>
    </row>
    <row r="236" spans="1:5" ht="12.75">
      <c r="A236" s="281" t="s">
        <v>139</v>
      </c>
      <c r="B236" s="206" t="s">
        <v>137</v>
      </c>
      <c r="C236" s="265" t="s">
        <v>138</v>
      </c>
      <c r="D236" s="316"/>
      <c r="E236" s="317"/>
    </row>
    <row r="237" spans="1:5" ht="12.75">
      <c r="A237" s="282"/>
      <c r="B237" s="274" t="s">
        <v>117</v>
      </c>
      <c r="C237" s="318"/>
      <c r="D237" s="319"/>
      <c r="E237" s="320"/>
    </row>
    <row r="238" spans="1:5" ht="12.75">
      <c r="A238" s="282"/>
      <c r="B238" s="275"/>
      <c r="C238" s="318"/>
      <c r="D238" s="319"/>
      <c r="E238" s="320"/>
    </row>
    <row r="239" spans="1:5" ht="12.75">
      <c r="A239" s="282"/>
      <c r="B239" s="275"/>
      <c r="C239" s="318"/>
      <c r="D239" s="319"/>
      <c r="E239" s="320"/>
    </row>
    <row r="240" spans="1:5" ht="12.75">
      <c r="A240" s="315"/>
      <c r="B240" s="324"/>
      <c r="C240" s="321"/>
      <c r="D240" s="322"/>
      <c r="E240" s="323"/>
    </row>
    <row r="241" spans="1:5" ht="12.75">
      <c r="A241" s="176"/>
      <c r="B241" s="176"/>
      <c r="C241" s="176"/>
      <c r="D241" s="176"/>
      <c r="E241" s="176"/>
    </row>
    <row r="242" spans="1:5" ht="12.75">
      <c r="A242" s="281" t="s">
        <v>257</v>
      </c>
      <c r="B242" s="206" t="s">
        <v>137</v>
      </c>
      <c r="C242" s="265" t="s">
        <v>138</v>
      </c>
      <c r="D242" s="316"/>
      <c r="E242" s="317"/>
    </row>
    <row r="243" spans="1:5" ht="12.75">
      <c r="A243" s="282"/>
      <c r="B243" s="274" t="s">
        <v>123</v>
      </c>
      <c r="C243" s="318"/>
      <c r="D243" s="319"/>
      <c r="E243" s="320"/>
    </row>
    <row r="244" spans="1:5" ht="12.75">
      <c r="A244" s="282"/>
      <c r="B244" s="275"/>
      <c r="C244" s="318"/>
      <c r="D244" s="319"/>
      <c r="E244" s="320"/>
    </row>
    <row r="245" spans="1:5" ht="12.75">
      <c r="A245" s="282"/>
      <c r="B245" s="275"/>
      <c r="C245" s="318"/>
      <c r="D245" s="319"/>
      <c r="E245" s="320"/>
    </row>
    <row r="246" spans="1:5" ht="12.75">
      <c r="A246" s="315"/>
      <c r="B246" s="324"/>
      <c r="C246" s="321"/>
      <c r="D246" s="322"/>
      <c r="E246" s="323"/>
    </row>
    <row r="247" spans="1:5" ht="12.75">
      <c r="A247" s="207"/>
      <c r="B247" s="207"/>
      <c r="C247" s="207"/>
      <c r="D247" s="207"/>
      <c r="E247" s="207"/>
    </row>
    <row r="248" spans="1:5" ht="12.75">
      <c r="A248" s="281" t="s">
        <v>237</v>
      </c>
      <c r="B248" s="206" t="s">
        <v>137</v>
      </c>
      <c r="C248" s="265" t="s">
        <v>138</v>
      </c>
      <c r="D248" s="316"/>
      <c r="E248" s="317"/>
    </row>
    <row r="249" spans="1:5" ht="12.75">
      <c r="A249" s="282"/>
      <c r="B249" s="274" t="s">
        <v>117</v>
      </c>
      <c r="C249" s="318"/>
      <c r="D249" s="319"/>
      <c r="E249" s="320"/>
    </row>
    <row r="250" spans="1:5" ht="12.75">
      <c r="A250" s="282"/>
      <c r="B250" s="275"/>
      <c r="C250" s="318"/>
      <c r="D250" s="319"/>
      <c r="E250" s="320"/>
    </row>
    <row r="251" spans="1:5" ht="12.75">
      <c r="A251" s="282"/>
      <c r="B251" s="275"/>
      <c r="C251" s="318"/>
      <c r="D251" s="319"/>
      <c r="E251" s="320"/>
    </row>
    <row r="252" spans="1:5" ht="12.75">
      <c r="A252" s="315"/>
      <c r="B252" s="324"/>
      <c r="C252" s="321"/>
      <c r="D252" s="322"/>
      <c r="E252" s="323"/>
    </row>
    <row r="253" spans="1:5" ht="12.75">
      <c r="A253" s="208"/>
      <c r="B253" s="209"/>
      <c r="C253" s="210"/>
      <c r="D253" s="210"/>
      <c r="E253" s="210"/>
    </row>
    <row r="254" spans="1:5" ht="12.75">
      <c r="A254" s="211" t="s">
        <v>155</v>
      </c>
      <c r="B254" s="212"/>
      <c r="C254" s="212"/>
      <c r="D254" s="212"/>
      <c r="E254" s="213"/>
    </row>
    <row r="255" spans="1:5" ht="13.5" thickBot="1">
      <c r="A255" s="176"/>
      <c r="B255" s="176"/>
      <c r="C255" s="176"/>
      <c r="D255" s="176"/>
      <c r="E255" s="176"/>
    </row>
    <row r="256" spans="1:5" ht="13.5" thickBot="1">
      <c r="A256" s="182" t="s">
        <v>125</v>
      </c>
      <c r="B256" s="214" t="s">
        <v>152</v>
      </c>
      <c r="C256" s="214" t="s">
        <v>153</v>
      </c>
      <c r="D256" s="214" t="s">
        <v>154</v>
      </c>
      <c r="E256" s="215" t="s">
        <v>115</v>
      </c>
    </row>
    <row r="257" spans="1:5" s="89" customFormat="1" ht="12.75">
      <c r="A257" s="216"/>
      <c r="B257" s="216"/>
      <c r="C257" s="216"/>
      <c r="D257" s="216"/>
      <c r="E257" s="216"/>
    </row>
    <row r="258" spans="1:5" ht="12.75">
      <c r="A258" s="217" t="s">
        <v>164</v>
      </c>
      <c r="B258" s="218"/>
      <c r="C258" s="219"/>
      <c r="D258" s="220"/>
      <c r="E258" s="221"/>
    </row>
    <row r="259" spans="1:5" ht="12.75">
      <c r="A259" s="222" t="s">
        <v>165</v>
      </c>
      <c r="B259" s="223">
        <v>300000</v>
      </c>
      <c r="C259" s="219"/>
      <c r="D259" s="220" t="s">
        <v>116</v>
      </c>
      <c r="E259" s="221">
        <v>0</v>
      </c>
    </row>
    <row r="260" spans="1:5" ht="12.75">
      <c r="A260" s="222" t="s">
        <v>111</v>
      </c>
      <c r="B260" s="223">
        <v>60000</v>
      </c>
      <c r="C260" s="219"/>
      <c r="D260" s="220" t="s">
        <v>116</v>
      </c>
      <c r="E260" s="221">
        <v>0</v>
      </c>
    </row>
    <row r="261" spans="1:5" ht="12.75">
      <c r="A261" s="222" t="s">
        <v>112</v>
      </c>
      <c r="B261" s="223">
        <v>40000</v>
      </c>
      <c r="C261" s="219"/>
      <c r="D261" s="220" t="s">
        <v>116</v>
      </c>
      <c r="E261" s="221">
        <v>0</v>
      </c>
    </row>
    <row r="262" spans="1:5" ht="12" customHeight="1">
      <c r="A262" s="217" t="s">
        <v>162</v>
      </c>
      <c r="B262" s="223">
        <v>385000</v>
      </c>
      <c r="C262" s="219"/>
      <c r="D262" s="220" t="s">
        <v>116</v>
      </c>
      <c r="E262" s="221">
        <v>0</v>
      </c>
    </row>
    <row r="263" spans="1:5" ht="12.75">
      <c r="A263" s="217" t="s">
        <v>140</v>
      </c>
      <c r="B263" s="223">
        <v>240000</v>
      </c>
      <c r="C263" s="219"/>
      <c r="D263" s="220" t="s">
        <v>116</v>
      </c>
      <c r="E263" s="221">
        <v>0</v>
      </c>
    </row>
    <row r="264" spans="1:5" ht="12.75">
      <c r="A264" s="217" t="s">
        <v>141</v>
      </c>
      <c r="B264" s="223">
        <v>240000</v>
      </c>
      <c r="C264" s="219"/>
      <c r="D264" s="220" t="s">
        <v>116</v>
      </c>
      <c r="E264" s="221">
        <v>0</v>
      </c>
    </row>
    <row r="265" spans="1:5" ht="12.75">
      <c r="A265" s="217" t="s">
        <v>113</v>
      </c>
      <c r="B265" s="223"/>
      <c r="C265" s="219"/>
      <c r="D265" s="220"/>
      <c r="E265" s="221"/>
    </row>
    <row r="266" spans="1:5" ht="12.75">
      <c r="A266" s="222" t="s">
        <v>142</v>
      </c>
      <c r="B266" s="223">
        <v>140000</v>
      </c>
      <c r="C266" s="219"/>
      <c r="D266" s="220" t="s">
        <v>116</v>
      </c>
      <c r="E266" s="221">
        <v>0</v>
      </c>
    </row>
    <row r="267" spans="1:5" ht="12.75">
      <c r="A267" s="222" t="s">
        <v>143</v>
      </c>
      <c r="B267" s="223">
        <v>60000</v>
      </c>
      <c r="C267" s="219"/>
      <c r="D267" s="220" t="s">
        <v>116</v>
      </c>
      <c r="E267" s="221">
        <v>0</v>
      </c>
    </row>
    <row r="268" spans="1:5" ht="12.75">
      <c r="A268" s="217" t="s">
        <v>158</v>
      </c>
      <c r="B268" s="223"/>
      <c r="C268" s="219"/>
      <c r="D268" s="220"/>
      <c r="E268" s="221"/>
    </row>
    <row r="269" spans="1:5" ht="12.75">
      <c r="A269" s="224" t="s">
        <v>159</v>
      </c>
      <c r="B269" s="223">
        <v>22500</v>
      </c>
      <c r="C269" s="225"/>
      <c r="D269" s="220" t="s">
        <v>116</v>
      </c>
      <c r="E269" s="221">
        <v>0</v>
      </c>
    </row>
    <row r="270" spans="1:5" ht="12.75">
      <c r="A270" s="224" t="s">
        <v>160</v>
      </c>
      <c r="B270" s="223">
        <v>77500</v>
      </c>
      <c r="C270" s="225"/>
      <c r="D270" s="220" t="s">
        <v>116</v>
      </c>
      <c r="E270" s="221">
        <v>0</v>
      </c>
    </row>
    <row r="271" spans="1:5" ht="12.75">
      <c r="A271" s="217" t="s">
        <v>161</v>
      </c>
      <c r="B271" s="223">
        <v>43000</v>
      </c>
      <c r="C271" s="219"/>
      <c r="D271" s="220" t="s">
        <v>116</v>
      </c>
      <c r="E271" s="221">
        <v>0</v>
      </c>
    </row>
    <row r="272" spans="1:5" ht="12.75">
      <c r="A272" s="226" t="s">
        <v>119</v>
      </c>
      <c r="B272" s="227">
        <f>SUM(B258:B271)</f>
        <v>1608000</v>
      </c>
      <c r="C272" s="228"/>
      <c r="D272" s="228"/>
      <c r="E272" s="229">
        <f>SUM(E258:E271)</f>
        <v>0</v>
      </c>
    </row>
    <row r="273" spans="1:5" ht="12.75">
      <c r="A273" s="230"/>
      <c r="B273" s="231"/>
      <c r="C273" s="232"/>
      <c r="D273" s="232"/>
      <c r="E273" s="231"/>
    </row>
    <row r="274" spans="1:5" ht="12.75">
      <c r="A274" s="233" t="s">
        <v>130</v>
      </c>
      <c r="B274" s="234"/>
      <c r="C274" s="234"/>
      <c r="D274" s="234"/>
      <c r="E274" s="235"/>
    </row>
    <row r="275" spans="1:5" ht="13.5" thickBot="1">
      <c r="A275" s="176"/>
      <c r="B275" s="176"/>
      <c r="C275" s="176"/>
      <c r="D275" s="176"/>
      <c r="E275" s="176"/>
    </row>
    <row r="276" spans="1:5" ht="13.5" thickBot="1">
      <c r="A276" s="182" t="s">
        <v>151</v>
      </c>
      <c r="B276" s="182" t="s">
        <v>149</v>
      </c>
      <c r="C276" s="203"/>
      <c r="D276" s="204"/>
      <c r="E276" s="205"/>
    </row>
    <row r="277" spans="1:5" ht="12.75" customHeight="1">
      <c r="A277" s="281" t="s">
        <v>251</v>
      </c>
      <c r="B277" s="236" t="s">
        <v>137</v>
      </c>
      <c r="C277" s="303" t="s">
        <v>95</v>
      </c>
      <c r="D277" s="304"/>
      <c r="E277" s="305"/>
    </row>
    <row r="278" spans="1:5" ht="12.75">
      <c r="A278" s="301"/>
      <c r="B278" s="274" t="s">
        <v>127</v>
      </c>
      <c r="C278" s="306"/>
      <c r="D278" s="307"/>
      <c r="E278" s="308"/>
    </row>
    <row r="279" spans="1:5" ht="12.75">
      <c r="A279" s="301"/>
      <c r="B279" s="313"/>
      <c r="C279" s="306"/>
      <c r="D279" s="307"/>
      <c r="E279" s="308"/>
    </row>
    <row r="280" spans="1:5" ht="12.75">
      <c r="A280" s="301"/>
      <c r="B280" s="313"/>
      <c r="C280" s="306"/>
      <c r="D280" s="307"/>
      <c r="E280" s="308"/>
    </row>
    <row r="281" spans="1:5" ht="12.75">
      <c r="A281" s="301"/>
      <c r="B281" s="313"/>
      <c r="C281" s="306"/>
      <c r="D281" s="307"/>
      <c r="E281" s="308"/>
    </row>
    <row r="282" spans="1:5" ht="12.75">
      <c r="A282" s="301"/>
      <c r="B282" s="313"/>
      <c r="C282" s="306"/>
      <c r="D282" s="307"/>
      <c r="E282" s="308"/>
    </row>
    <row r="283" spans="1:5" ht="12.75">
      <c r="A283" s="301"/>
      <c r="B283" s="313"/>
      <c r="C283" s="306"/>
      <c r="D283" s="307"/>
      <c r="E283" s="308"/>
    </row>
    <row r="284" spans="1:5" ht="12.75">
      <c r="A284" s="301"/>
      <c r="B284" s="313"/>
      <c r="C284" s="306"/>
      <c r="D284" s="307"/>
      <c r="E284" s="308"/>
    </row>
    <row r="285" spans="1:5" ht="12.75">
      <c r="A285" s="301"/>
      <c r="B285" s="313"/>
      <c r="C285" s="306"/>
      <c r="D285" s="307"/>
      <c r="E285" s="308"/>
    </row>
    <row r="286" spans="1:5" ht="12.75">
      <c r="A286" s="301"/>
      <c r="B286" s="313"/>
      <c r="C286" s="306"/>
      <c r="D286" s="307"/>
      <c r="E286" s="308"/>
    </row>
    <row r="287" spans="1:5" ht="12.75">
      <c r="A287" s="301"/>
      <c r="B287" s="313"/>
      <c r="C287" s="306"/>
      <c r="D287" s="307"/>
      <c r="E287" s="308"/>
    </row>
    <row r="288" spans="1:5" ht="12.75">
      <c r="A288" s="301"/>
      <c r="B288" s="313"/>
      <c r="C288" s="306"/>
      <c r="D288" s="307"/>
      <c r="E288" s="308"/>
    </row>
    <row r="289" spans="1:5" ht="12.75">
      <c r="A289" s="301"/>
      <c r="B289" s="313"/>
      <c r="C289" s="306"/>
      <c r="D289" s="307"/>
      <c r="E289" s="308"/>
    </row>
    <row r="290" spans="1:5" ht="12.75">
      <c r="A290" s="301"/>
      <c r="B290" s="313"/>
      <c r="C290" s="306"/>
      <c r="D290" s="307"/>
      <c r="E290" s="308"/>
    </row>
    <row r="291" spans="1:5" ht="12.75">
      <c r="A291" s="301"/>
      <c r="B291" s="313"/>
      <c r="C291" s="306"/>
      <c r="D291" s="307"/>
      <c r="E291" s="308"/>
    </row>
    <row r="292" spans="1:5" ht="12.75">
      <c r="A292" s="301"/>
      <c r="B292" s="313"/>
      <c r="C292" s="306"/>
      <c r="D292" s="307"/>
      <c r="E292" s="308"/>
    </row>
    <row r="293" spans="1:5" ht="12.75">
      <c r="A293" s="301"/>
      <c r="B293" s="313"/>
      <c r="C293" s="306"/>
      <c r="D293" s="307"/>
      <c r="E293" s="308"/>
    </row>
    <row r="294" spans="1:5" ht="12.75">
      <c r="A294" s="301"/>
      <c r="B294" s="313"/>
      <c r="C294" s="306"/>
      <c r="D294" s="307"/>
      <c r="E294" s="308"/>
    </row>
    <row r="295" spans="1:5" ht="12.75">
      <c r="A295" s="301"/>
      <c r="B295" s="313"/>
      <c r="C295" s="306"/>
      <c r="D295" s="307"/>
      <c r="E295" s="308"/>
    </row>
    <row r="296" spans="1:5" ht="12.75">
      <c r="A296" s="301"/>
      <c r="B296" s="313"/>
      <c r="C296" s="306"/>
      <c r="D296" s="307"/>
      <c r="E296" s="308"/>
    </row>
    <row r="297" spans="1:5" ht="12" customHeight="1">
      <c r="A297" s="301"/>
      <c r="B297" s="313"/>
      <c r="C297" s="309"/>
      <c r="D297" s="307"/>
      <c r="E297" s="308"/>
    </row>
    <row r="298" spans="1:5" ht="12.75">
      <c r="A298" s="301"/>
      <c r="B298" s="313"/>
      <c r="C298" s="309"/>
      <c r="D298" s="307"/>
      <c r="E298" s="308"/>
    </row>
    <row r="299" spans="1:5" ht="12.75">
      <c r="A299" s="302"/>
      <c r="B299" s="314"/>
      <c r="C299" s="310"/>
      <c r="D299" s="311"/>
      <c r="E299" s="312"/>
    </row>
    <row r="300" spans="1:5" ht="12.75">
      <c r="A300" s="237"/>
      <c r="B300" s="238"/>
      <c r="C300" s="237"/>
      <c r="D300" s="237"/>
      <c r="E300" s="237"/>
    </row>
    <row r="301" spans="1:5" ht="12.75">
      <c r="A301" s="239" t="s">
        <v>128</v>
      </c>
      <c r="B301" s="240"/>
      <c r="C301" s="240"/>
      <c r="D301" s="240"/>
      <c r="E301" s="241"/>
    </row>
    <row r="302" spans="1:5" ht="13.5" thickBot="1">
      <c r="A302" s="176"/>
      <c r="B302" s="176"/>
      <c r="C302" s="176"/>
      <c r="D302" s="176"/>
      <c r="E302" s="176"/>
    </row>
    <row r="303" spans="1:5" ht="13.5" thickBot="1">
      <c r="A303" s="182" t="s">
        <v>129</v>
      </c>
      <c r="B303" s="182" t="s">
        <v>149</v>
      </c>
      <c r="C303" s="203"/>
      <c r="D303" s="204"/>
      <c r="E303" s="205"/>
    </row>
    <row r="304" spans="1:5" ht="12.75">
      <c r="A304" s="237"/>
      <c r="B304" s="237"/>
      <c r="C304" s="237"/>
      <c r="D304" s="237"/>
      <c r="E304" s="237"/>
    </row>
    <row r="305" spans="1:5" ht="12.75">
      <c r="A305" s="281" t="s">
        <v>260</v>
      </c>
      <c r="B305" s="242" t="s">
        <v>137</v>
      </c>
      <c r="C305" s="326" t="s">
        <v>96</v>
      </c>
      <c r="D305" s="327"/>
      <c r="E305" s="328"/>
    </row>
    <row r="306" spans="1:5" ht="12.75">
      <c r="A306" s="282"/>
      <c r="B306" s="274" t="s">
        <v>126</v>
      </c>
      <c r="C306" s="329"/>
      <c r="D306" s="330"/>
      <c r="E306" s="331"/>
    </row>
    <row r="307" spans="1:5" ht="12.75">
      <c r="A307" s="282"/>
      <c r="B307" s="336"/>
      <c r="C307" s="329"/>
      <c r="D307" s="330"/>
      <c r="E307" s="331"/>
    </row>
    <row r="308" spans="1:5" ht="12.75">
      <c r="A308" s="282"/>
      <c r="B308" s="336"/>
      <c r="C308" s="329"/>
      <c r="D308" s="330"/>
      <c r="E308" s="331"/>
    </row>
    <row r="309" spans="1:5" ht="12.75">
      <c r="A309" s="282"/>
      <c r="B309" s="336"/>
      <c r="C309" s="329"/>
      <c r="D309" s="330"/>
      <c r="E309" s="331"/>
    </row>
    <row r="310" spans="1:5" ht="12.75">
      <c r="A310" s="282"/>
      <c r="B310" s="336"/>
      <c r="C310" s="332"/>
      <c r="D310" s="330"/>
      <c r="E310" s="331"/>
    </row>
    <row r="311" spans="1:5" ht="12.75">
      <c r="A311" s="282"/>
      <c r="B311" s="336"/>
      <c r="C311" s="332"/>
      <c r="D311" s="330"/>
      <c r="E311" s="331"/>
    </row>
    <row r="312" spans="1:5" ht="12.75">
      <c r="A312" s="282"/>
      <c r="B312" s="336"/>
      <c r="C312" s="332"/>
      <c r="D312" s="330"/>
      <c r="E312" s="331"/>
    </row>
    <row r="313" spans="1:5" ht="12.75">
      <c r="A313" s="282"/>
      <c r="B313" s="336"/>
      <c r="C313" s="332"/>
      <c r="D313" s="330"/>
      <c r="E313" s="331"/>
    </row>
    <row r="314" spans="1:5" ht="12" customHeight="1">
      <c r="A314" s="283"/>
      <c r="B314" s="337"/>
      <c r="C314" s="333"/>
      <c r="D314" s="334"/>
      <c r="E314" s="335"/>
    </row>
    <row r="317" spans="1:5" ht="12.75">
      <c r="A317" s="237"/>
      <c r="B317" s="237"/>
      <c r="C317" s="237"/>
      <c r="D317" s="237"/>
      <c r="E317" s="237"/>
    </row>
    <row r="318" spans="1:5" ht="12.75">
      <c r="A318" s="237"/>
      <c r="B318" s="237"/>
      <c r="C318" s="237"/>
      <c r="D318" s="237"/>
      <c r="E318" s="237"/>
    </row>
    <row r="319" spans="1:5" ht="12.75">
      <c r="A319" s="237"/>
      <c r="B319" s="237"/>
      <c r="C319" s="237"/>
      <c r="D319" s="237"/>
      <c r="E319" s="237"/>
    </row>
    <row r="320" spans="1:5" ht="12.75">
      <c r="A320" s="237"/>
      <c r="B320" s="237"/>
      <c r="C320" s="237"/>
      <c r="D320" s="237"/>
      <c r="E320" s="237"/>
    </row>
    <row r="321" spans="1:5" ht="12.75">
      <c r="A321" s="237"/>
      <c r="B321" s="237"/>
      <c r="C321" s="237"/>
      <c r="D321" s="237"/>
      <c r="E321" s="237"/>
    </row>
    <row r="322" spans="1:5" ht="12.75">
      <c r="A322" s="237"/>
      <c r="B322" s="237"/>
      <c r="C322" s="237"/>
      <c r="D322" s="237"/>
      <c r="E322" s="237"/>
    </row>
    <row r="323" spans="1:5" ht="12.75">
      <c r="A323" s="237"/>
      <c r="B323" s="237"/>
      <c r="C323" s="237"/>
      <c r="D323" s="237"/>
      <c r="E323" s="237"/>
    </row>
    <row r="324" spans="1:5" ht="12.75">
      <c r="A324" s="237"/>
      <c r="B324" s="237"/>
      <c r="C324" s="237"/>
      <c r="D324" s="237"/>
      <c r="E324" s="237"/>
    </row>
    <row r="325" spans="1:5" ht="12.75">
      <c r="A325" s="237"/>
      <c r="B325" s="237"/>
      <c r="C325" s="237"/>
      <c r="D325" s="237"/>
      <c r="E325" s="237"/>
    </row>
    <row r="326" spans="1:5" ht="12.75">
      <c r="A326" s="237"/>
      <c r="B326" s="237"/>
      <c r="C326" s="237"/>
      <c r="D326" s="237"/>
      <c r="E326" s="237"/>
    </row>
    <row r="327" spans="1:5" ht="12.75">
      <c r="A327" s="237"/>
      <c r="B327" s="237"/>
      <c r="C327" s="237"/>
      <c r="D327" s="237"/>
      <c r="E327" s="237"/>
    </row>
    <row r="328" spans="1:5" ht="12.75">
      <c r="A328" s="237"/>
      <c r="B328" s="237"/>
      <c r="C328" s="237"/>
      <c r="D328" s="237"/>
      <c r="E328" s="237"/>
    </row>
    <row r="329" spans="1:5" ht="12.75">
      <c r="A329" s="237"/>
      <c r="B329" s="237"/>
      <c r="C329" s="237"/>
      <c r="D329" s="237"/>
      <c r="E329" s="237"/>
    </row>
    <row r="330" spans="1:5" ht="12.75">
      <c r="A330" s="237"/>
      <c r="B330" s="237"/>
      <c r="C330" s="237"/>
      <c r="D330" s="237"/>
      <c r="E330" s="237"/>
    </row>
    <row r="331" spans="1:5" ht="12.75">
      <c r="A331" s="237"/>
      <c r="B331" s="237"/>
      <c r="C331" s="237"/>
      <c r="D331" s="237"/>
      <c r="E331" s="237"/>
    </row>
  </sheetData>
  <sheetProtection password="BD7B" sheet="1" objects="1" scenarios="1"/>
  <mergeCells count="96">
    <mergeCell ref="A248:A252"/>
    <mergeCell ref="C248:E252"/>
    <mergeCell ref="B249:B252"/>
    <mergeCell ref="A236:A240"/>
    <mergeCell ref="C236:E240"/>
    <mergeCell ref="B237:B240"/>
    <mergeCell ref="A242:A246"/>
    <mergeCell ref="C242:E246"/>
    <mergeCell ref="B243:B246"/>
    <mergeCell ref="A224:A228"/>
    <mergeCell ref="C224:E228"/>
    <mergeCell ref="B225:B228"/>
    <mergeCell ref="A230:A234"/>
    <mergeCell ref="C230:E234"/>
    <mergeCell ref="B231:B234"/>
    <mergeCell ref="A208:E208"/>
    <mergeCell ref="A212:A216"/>
    <mergeCell ref="C212:E216"/>
    <mergeCell ref="B213:B216"/>
    <mergeCell ref="A218:A222"/>
    <mergeCell ref="C218:E222"/>
    <mergeCell ref="B219:B222"/>
    <mergeCell ref="A202:A206"/>
    <mergeCell ref="C202:E206"/>
    <mergeCell ref="B203:B206"/>
    <mergeCell ref="A190:A194"/>
    <mergeCell ref="C190:E194"/>
    <mergeCell ref="B191:B194"/>
    <mergeCell ref="A196:A200"/>
    <mergeCell ref="C196:E200"/>
    <mergeCell ref="B197:B200"/>
    <mergeCell ref="C178:E182"/>
    <mergeCell ref="B179:B182"/>
    <mergeCell ref="A184:A188"/>
    <mergeCell ref="C184:E188"/>
    <mergeCell ref="B185:B188"/>
    <mergeCell ref="A305:A314"/>
    <mergeCell ref="C305:E314"/>
    <mergeCell ref="B306:B314"/>
    <mergeCell ref="A108:E108"/>
    <mergeCell ref="A112:A140"/>
    <mergeCell ref="C112:E140"/>
    <mergeCell ref="B113:B140"/>
    <mergeCell ref="A142:A148"/>
    <mergeCell ref="C142:E148"/>
    <mergeCell ref="B143:B148"/>
    <mergeCell ref="A168:A172"/>
    <mergeCell ref="C168:E172"/>
    <mergeCell ref="B169:B172"/>
    <mergeCell ref="A162:A166"/>
    <mergeCell ref="C162:E166"/>
    <mergeCell ref="B163:B166"/>
    <mergeCell ref="A277:A299"/>
    <mergeCell ref="C277:E299"/>
    <mergeCell ref="B278:B299"/>
    <mergeCell ref="A68:A72"/>
    <mergeCell ref="C74:E78"/>
    <mergeCell ref="A74:A78"/>
    <mergeCell ref="B69:B72"/>
    <mergeCell ref="C96:E100"/>
    <mergeCell ref="B97:B100"/>
    <mergeCell ref="A102:A106"/>
    <mergeCell ref="C102:E106"/>
    <mergeCell ref="A150:A160"/>
    <mergeCell ref="C150:E160"/>
    <mergeCell ref="B151:B160"/>
    <mergeCell ref="A174:E174"/>
    <mergeCell ref="A178:A182"/>
    <mergeCell ref="B103:B106"/>
    <mergeCell ref="A1:E1"/>
    <mergeCell ref="B24:C24"/>
    <mergeCell ref="B26:C26"/>
    <mergeCell ref="B28:C28"/>
    <mergeCell ref="B30:C30"/>
    <mergeCell ref="A3:E18"/>
    <mergeCell ref="A80:E80"/>
    <mergeCell ref="A84:A88"/>
    <mergeCell ref="C84:E88"/>
    <mergeCell ref="B85:B88"/>
    <mergeCell ref="A90:A94"/>
    <mergeCell ref="C90:E94"/>
    <mergeCell ref="B91:B94"/>
    <mergeCell ref="A96:A100"/>
    <mergeCell ref="B32:C32"/>
    <mergeCell ref="C68:E72"/>
    <mergeCell ref="B75:B78"/>
    <mergeCell ref="A36:E36"/>
    <mergeCell ref="C40:E46"/>
    <mergeCell ref="C48:E58"/>
    <mergeCell ref="C60:E66"/>
    <mergeCell ref="B41:B46"/>
    <mergeCell ref="A40:A46"/>
    <mergeCell ref="B61:B66"/>
    <mergeCell ref="B49:B58"/>
    <mergeCell ref="A48:A58"/>
    <mergeCell ref="A60:A66"/>
  </mergeCells>
  <printOptions horizontalCentered="1"/>
  <pageMargins left="0.5" right="0.5" top="0.5" bottom="0.75" header="0.3" footer="0.3"/>
  <pageSetup orientation="landscape" r:id="rId1"/>
  <headerFooter>
    <oddFooter>&amp;L&amp;8FY09 UASI Application Milestone Tracking Worksheet_CIKR
Page -&amp;P--</oddFooter>
  </headerFooter>
  <ignoredErrors>
    <ignoredError sqref="E272" emptyCellReference="1"/>
  </ignoredErrors>
</worksheet>
</file>

<file path=xl/worksheets/sheet2.xml><?xml version="1.0" encoding="utf-8"?>
<worksheet xmlns="http://schemas.openxmlformats.org/spreadsheetml/2006/main" xmlns:r="http://schemas.openxmlformats.org/officeDocument/2006/relationships">
  <dimension ref="A1:I647"/>
  <sheetViews>
    <sheetView tabSelected="1" zoomScalePageLayoutView="0" workbookViewId="0" topLeftCell="A1">
      <selection activeCell="A218" sqref="A218:IV230"/>
    </sheetView>
  </sheetViews>
  <sheetFormatPr defaultColWidth="10.75390625" defaultRowHeight="12.75"/>
  <cols>
    <col min="1" max="1" width="5.75390625" style="13" customWidth="1"/>
    <col min="2" max="2" width="4.75390625" style="1" customWidth="1"/>
    <col min="3" max="3" width="38.75390625" style="1" customWidth="1"/>
    <col min="4" max="4" width="19.125" style="1" customWidth="1"/>
    <col min="5" max="5" width="18.25390625" style="1" customWidth="1"/>
    <col min="6" max="6" width="11.875" style="1" customWidth="1"/>
    <col min="7" max="7" width="11.50390625" style="1" customWidth="1"/>
    <col min="8" max="8" width="19.625" style="1" customWidth="1"/>
    <col min="9" max="9" width="21.625" style="1" customWidth="1"/>
    <col min="10" max="16384" width="10.75390625" style="1" customWidth="1"/>
  </cols>
  <sheetData>
    <row r="1" spans="3:7" ht="15.75" customHeight="1" thickBot="1">
      <c r="C1" s="399" t="s">
        <v>169</v>
      </c>
      <c r="D1" s="400"/>
      <c r="E1" s="400"/>
      <c r="F1" s="400"/>
      <c r="G1" s="401"/>
    </row>
    <row r="2" spans="3:7" ht="12.75" customHeight="1">
      <c r="C2" s="11"/>
      <c r="D2" s="11"/>
      <c r="E2" s="11"/>
      <c r="F2" s="11"/>
      <c r="G2" s="12"/>
    </row>
    <row r="3" spans="3:7" ht="12.75" customHeight="1">
      <c r="C3" s="402" t="s">
        <v>272</v>
      </c>
      <c r="D3" s="403"/>
      <c r="E3" s="403"/>
      <c r="F3" s="403"/>
      <c r="G3" s="404"/>
    </row>
    <row r="4" spans="3:7" ht="12.75" customHeight="1">
      <c r="C4" s="405"/>
      <c r="D4" s="406"/>
      <c r="E4" s="406"/>
      <c r="F4" s="406"/>
      <c r="G4" s="407"/>
    </row>
    <row r="5" spans="3:7" ht="12.75" customHeight="1">
      <c r="C5" s="405"/>
      <c r="D5" s="406"/>
      <c r="E5" s="406"/>
      <c r="F5" s="406"/>
      <c r="G5" s="407"/>
    </row>
    <row r="6" spans="3:7" ht="12.75" customHeight="1">
      <c r="C6" s="405"/>
      <c r="D6" s="406"/>
      <c r="E6" s="406"/>
      <c r="F6" s="406"/>
      <c r="G6" s="407"/>
    </row>
    <row r="7" spans="3:7" ht="12.75" customHeight="1">
      <c r="C7" s="405"/>
      <c r="D7" s="406"/>
      <c r="E7" s="406"/>
      <c r="F7" s="406"/>
      <c r="G7" s="407"/>
    </row>
    <row r="8" spans="3:7" ht="12.75" customHeight="1">
      <c r="C8" s="405"/>
      <c r="D8" s="406"/>
      <c r="E8" s="406"/>
      <c r="F8" s="406"/>
      <c r="G8" s="407"/>
    </row>
    <row r="9" spans="3:7" ht="12.75" customHeight="1">
      <c r="C9" s="405"/>
      <c r="D9" s="406"/>
      <c r="E9" s="406"/>
      <c r="F9" s="406"/>
      <c r="G9" s="407"/>
    </row>
    <row r="10" spans="3:7" ht="12.75" customHeight="1">
      <c r="C10" s="405"/>
      <c r="D10" s="406"/>
      <c r="E10" s="406"/>
      <c r="F10" s="406"/>
      <c r="G10" s="407"/>
    </row>
    <row r="11" spans="3:7" ht="12.75" customHeight="1">
      <c r="C11" s="405"/>
      <c r="D11" s="406"/>
      <c r="E11" s="406"/>
      <c r="F11" s="406"/>
      <c r="G11" s="407"/>
    </row>
    <row r="12" spans="3:7" ht="12.75" customHeight="1">
      <c r="C12" s="405"/>
      <c r="D12" s="406"/>
      <c r="E12" s="406"/>
      <c r="F12" s="406"/>
      <c r="G12" s="407"/>
    </row>
    <row r="13" spans="3:7" ht="12.75" customHeight="1">
      <c r="C13" s="405"/>
      <c r="D13" s="406"/>
      <c r="E13" s="406"/>
      <c r="F13" s="406"/>
      <c r="G13" s="407"/>
    </row>
    <row r="14" spans="3:7" ht="12.75" customHeight="1">
      <c r="C14" s="405"/>
      <c r="D14" s="406"/>
      <c r="E14" s="406"/>
      <c r="F14" s="406"/>
      <c r="G14" s="407"/>
    </row>
    <row r="15" spans="3:7" ht="12.75" customHeight="1">
      <c r="C15" s="405"/>
      <c r="D15" s="406"/>
      <c r="E15" s="406"/>
      <c r="F15" s="406"/>
      <c r="G15" s="407"/>
    </row>
    <row r="16" spans="3:7" ht="12.75" customHeight="1">
      <c r="C16" s="405"/>
      <c r="D16" s="406"/>
      <c r="E16" s="406"/>
      <c r="F16" s="406"/>
      <c r="G16" s="407"/>
    </row>
    <row r="17" spans="3:7" ht="12.75" customHeight="1">
      <c r="C17" s="405"/>
      <c r="D17" s="406"/>
      <c r="E17" s="406"/>
      <c r="F17" s="406"/>
      <c r="G17" s="407"/>
    </row>
    <row r="18" spans="3:7" ht="12.75" customHeight="1">
      <c r="C18" s="405"/>
      <c r="D18" s="406"/>
      <c r="E18" s="406"/>
      <c r="F18" s="406"/>
      <c r="G18" s="407"/>
    </row>
    <row r="19" spans="3:7" ht="12.75" customHeight="1">
      <c r="C19" s="405"/>
      <c r="D19" s="406"/>
      <c r="E19" s="406"/>
      <c r="F19" s="406"/>
      <c r="G19" s="407"/>
    </row>
    <row r="20" spans="3:7" ht="12.75" customHeight="1">
      <c r="C20" s="405"/>
      <c r="D20" s="406"/>
      <c r="E20" s="406"/>
      <c r="F20" s="406"/>
      <c r="G20" s="407"/>
    </row>
    <row r="21" spans="3:7" ht="12.75" customHeight="1">
      <c r="C21" s="405"/>
      <c r="D21" s="406"/>
      <c r="E21" s="406"/>
      <c r="F21" s="406"/>
      <c r="G21" s="407"/>
    </row>
    <row r="22" spans="3:7" ht="12.75" customHeight="1">
      <c r="C22" s="405"/>
      <c r="D22" s="406"/>
      <c r="E22" s="406"/>
      <c r="F22" s="406"/>
      <c r="G22" s="407"/>
    </row>
    <row r="23" spans="3:7" ht="12.75" customHeight="1">
      <c r="C23" s="405"/>
      <c r="D23" s="406"/>
      <c r="E23" s="406"/>
      <c r="F23" s="406"/>
      <c r="G23" s="407"/>
    </row>
    <row r="24" spans="3:7" ht="12.75" customHeight="1">
      <c r="C24" s="405"/>
      <c r="D24" s="406"/>
      <c r="E24" s="406"/>
      <c r="F24" s="406"/>
      <c r="G24" s="407"/>
    </row>
    <row r="25" spans="3:7" ht="12.75" customHeight="1">
      <c r="C25" s="405"/>
      <c r="D25" s="406"/>
      <c r="E25" s="406"/>
      <c r="F25" s="406"/>
      <c r="G25" s="407"/>
    </row>
    <row r="26" spans="3:7" ht="12.75" customHeight="1">
      <c r="C26" s="405"/>
      <c r="D26" s="406"/>
      <c r="E26" s="406"/>
      <c r="F26" s="406"/>
      <c r="G26" s="407"/>
    </row>
    <row r="27" spans="3:7" ht="12.75" customHeight="1">
      <c r="C27" s="405"/>
      <c r="D27" s="406"/>
      <c r="E27" s="406"/>
      <c r="F27" s="406"/>
      <c r="G27" s="407"/>
    </row>
    <row r="28" spans="3:7" ht="12.75" customHeight="1">
      <c r="C28" s="405"/>
      <c r="D28" s="406"/>
      <c r="E28" s="406"/>
      <c r="F28" s="406"/>
      <c r="G28" s="407"/>
    </row>
    <row r="29" spans="3:7" ht="12.75" customHeight="1">
      <c r="C29" s="408"/>
      <c r="D29" s="409"/>
      <c r="E29" s="409"/>
      <c r="F29" s="409"/>
      <c r="G29" s="410"/>
    </row>
    <row r="30" spans="3:7" ht="12.75" customHeight="1">
      <c r="C30" s="14"/>
      <c r="D30" s="49"/>
      <c r="E30" s="49"/>
      <c r="F30" s="49"/>
      <c r="G30" s="49"/>
    </row>
    <row r="31" spans="3:7" ht="12.75" customHeight="1">
      <c r="C31" s="15" t="s">
        <v>31</v>
      </c>
      <c r="D31" s="49"/>
      <c r="E31" s="49"/>
      <c r="F31" s="49"/>
      <c r="G31" s="49"/>
    </row>
    <row r="32" spans="3:7" ht="12.75" customHeight="1">
      <c r="C32" s="15"/>
      <c r="D32" s="49"/>
      <c r="E32" s="49"/>
      <c r="F32" s="49"/>
      <c r="G32" s="49"/>
    </row>
    <row r="33" spans="3:7" ht="25.5" customHeight="1">
      <c r="C33" s="411" t="s">
        <v>267</v>
      </c>
      <c r="D33" s="412"/>
      <c r="E33" s="412"/>
      <c r="F33" s="412"/>
      <c r="G33" s="412"/>
    </row>
    <row r="34" s="110" customFormat="1" ht="15.75" customHeight="1">
      <c r="A34" s="16"/>
    </row>
    <row r="35" spans="3:7" ht="12.75" customHeight="1">
      <c r="C35" s="17" t="s">
        <v>266</v>
      </c>
      <c r="D35" s="18"/>
      <c r="E35" s="18"/>
      <c r="F35" s="18"/>
      <c r="G35" s="19"/>
    </row>
    <row r="36" spans="3:7" ht="12.75" customHeight="1" thickBot="1">
      <c r="C36" s="20"/>
      <c r="D36" s="49"/>
      <c r="E36" s="49"/>
      <c r="F36" s="49"/>
      <c r="G36" s="49"/>
    </row>
    <row r="37" spans="3:8" ht="13.5" thickBot="1">
      <c r="C37" s="21" t="s">
        <v>171</v>
      </c>
      <c r="D37" s="413" t="s">
        <v>172</v>
      </c>
      <c r="E37" s="414"/>
      <c r="F37" s="22" t="s">
        <v>134</v>
      </c>
      <c r="G37" s="23" t="s">
        <v>268</v>
      </c>
      <c r="H37" s="24" t="s">
        <v>173</v>
      </c>
    </row>
    <row r="38" spans="3:7" ht="12.75">
      <c r="C38" s="20"/>
      <c r="D38" s="49"/>
      <c r="E38" s="49"/>
      <c r="F38" s="49"/>
      <c r="G38" s="49"/>
    </row>
    <row r="39" spans="3:9" ht="72" customHeight="1">
      <c r="C39" s="2" t="s">
        <v>264</v>
      </c>
      <c r="D39" s="395" t="s">
        <v>170</v>
      </c>
      <c r="E39" s="415"/>
      <c r="F39" s="3">
        <v>0.41</v>
      </c>
      <c r="G39" s="4">
        <v>654000</v>
      </c>
      <c r="H39" s="247">
        <v>0</v>
      </c>
      <c r="I39" s="25"/>
    </row>
    <row r="40" spans="3:8" ht="12.75">
      <c r="C40" s="109"/>
      <c r="D40" s="109"/>
      <c r="E40" s="109"/>
      <c r="F40" s="5"/>
      <c r="G40" s="6"/>
      <c r="H40" s="248"/>
    </row>
    <row r="41" spans="3:9" ht="48" customHeight="1">
      <c r="C41" s="2" t="s">
        <v>265</v>
      </c>
      <c r="D41" s="395" t="s">
        <v>145</v>
      </c>
      <c r="E41" s="415"/>
      <c r="F41" s="3">
        <v>0.65</v>
      </c>
      <c r="G41" s="4">
        <v>1046400</v>
      </c>
      <c r="H41" s="247">
        <v>0</v>
      </c>
      <c r="I41" s="25"/>
    </row>
    <row r="42" spans="3:8" ht="12.75">
      <c r="C42" s="109"/>
      <c r="D42" s="109"/>
      <c r="E42" s="109"/>
      <c r="F42" s="5"/>
      <c r="G42" s="6"/>
      <c r="H42" s="248"/>
    </row>
    <row r="43" spans="3:9" ht="51" customHeight="1">
      <c r="C43" s="264" t="s">
        <v>273</v>
      </c>
      <c r="D43" s="395" t="s">
        <v>144</v>
      </c>
      <c r="E43" s="396"/>
      <c r="F43" s="3">
        <v>0.81</v>
      </c>
      <c r="G43" s="4">
        <v>1308000</v>
      </c>
      <c r="H43" s="247">
        <v>0</v>
      </c>
      <c r="I43" s="25"/>
    </row>
    <row r="44" spans="1:8" s="7" customFormat="1" ht="12.75">
      <c r="A44" s="26"/>
      <c r="C44" s="8"/>
      <c r="D44" s="9"/>
      <c r="E44" s="9"/>
      <c r="F44" s="9"/>
      <c r="G44" s="9"/>
      <c r="H44" s="249"/>
    </row>
    <row r="45" spans="1:9" s="7" customFormat="1" ht="55.5" customHeight="1">
      <c r="A45" s="26"/>
      <c r="C45" s="2" t="s">
        <v>167</v>
      </c>
      <c r="D45" s="395" t="s">
        <v>168</v>
      </c>
      <c r="E45" s="396"/>
      <c r="F45" s="3">
        <v>1</v>
      </c>
      <c r="G45" s="10">
        <v>1608000</v>
      </c>
      <c r="H45" s="247">
        <v>0</v>
      </c>
      <c r="I45" s="25"/>
    </row>
    <row r="46" s="110" customFormat="1" ht="12" customHeight="1">
      <c r="A46" s="16"/>
    </row>
    <row r="47" spans="1:7" s="7" customFormat="1" ht="12" customHeight="1">
      <c r="A47" s="26"/>
      <c r="C47" s="27" t="s">
        <v>174</v>
      </c>
      <c r="D47" s="28"/>
      <c r="E47" s="28"/>
      <c r="F47" s="28"/>
      <c r="G47" s="29"/>
    </row>
    <row r="48" spans="1:7" s="7" customFormat="1" ht="12" customHeight="1" thickBot="1">
      <c r="A48" s="26"/>
      <c r="C48" s="30"/>
      <c r="D48" s="30"/>
      <c r="E48" s="30"/>
      <c r="F48" s="30"/>
      <c r="G48" s="31"/>
    </row>
    <row r="49" spans="1:7" s="7" customFormat="1" ht="27.75" customHeight="1" thickBot="1">
      <c r="A49" s="26"/>
      <c r="C49" s="32" t="s">
        <v>57</v>
      </c>
      <c r="D49" s="250" t="s">
        <v>176</v>
      </c>
      <c r="E49" s="250" t="s">
        <v>269</v>
      </c>
      <c r="F49" s="250" t="s">
        <v>177</v>
      </c>
      <c r="G49" s="251" t="s">
        <v>58</v>
      </c>
    </row>
    <row r="50" spans="1:7" s="7" customFormat="1" ht="12" customHeight="1">
      <c r="A50" s="26"/>
      <c r="C50" s="33"/>
      <c r="D50" s="33"/>
      <c r="E50" s="33"/>
      <c r="F50" s="33"/>
      <c r="G50" s="33"/>
    </row>
    <row r="51" spans="1:7" s="7" customFormat="1" ht="42" customHeight="1">
      <c r="A51" s="26"/>
      <c r="C51" s="34" t="s">
        <v>92</v>
      </c>
      <c r="D51" s="35">
        <v>80</v>
      </c>
      <c r="E51" s="255">
        <v>38868</v>
      </c>
      <c r="F51" s="36">
        <v>0</v>
      </c>
      <c r="G51" s="37">
        <f>F51</f>
        <v>0</v>
      </c>
    </row>
    <row r="52" spans="1:7" s="7" customFormat="1" ht="49.5" customHeight="1">
      <c r="A52" s="26"/>
      <c r="C52" s="38" t="s">
        <v>36</v>
      </c>
      <c r="D52" s="39">
        <v>1</v>
      </c>
      <c r="E52" s="256">
        <v>38868</v>
      </c>
      <c r="F52" s="40">
        <v>0</v>
      </c>
      <c r="G52" s="41">
        <v>0</v>
      </c>
    </row>
    <row r="53" spans="1:7" s="7" customFormat="1" ht="49.5" customHeight="1">
      <c r="A53" s="26"/>
      <c r="C53" s="38" t="s">
        <v>8</v>
      </c>
      <c r="D53" s="39">
        <v>3</v>
      </c>
      <c r="E53" s="256">
        <v>38868</v>
      </c>
      <c r="F53" s="40">
        <v>0</v>
      </c>
      <c r="G53" s="41">
        <v>0</v>
      </c>
    </row>
    <row r="54" spans="1:7" s="7" customFormat="1" ht="46.5" customHeight="1">
      <c r="A54" s="26"/>
      <c r="C54" s="42" t="s">
        <v>52</v>
      </c>
      <c r="D54" s="43">
        <v>1</v>
      </c>
      <c r="E54" s="257">
        <v>38868</v>
      </c>
      <c r="F54" s="44">
        <v>0</v>
      </c>
      <c r="G54" s="45">
        <v>0</v>
      </c>
    </row>
    <row r="55" s="110" customFormat="1" ht="12.75">
      <c r="A55" s="16"/>
    </row>
    <row r="56" spans="3:7" ht="12.75">
      <c r="C56" s="46" t="s">
        <v>178</v>
      </c>
      <c r="D56" s="47"/>
      <c r="E56" s="47"/>
      <c r="F56" s="47"/>
      <c r="G56" s="48"/>
    </row>
    <row r="57" spans="3:7" ht="12.75">
      <c r="C57" s="49"/>
      <c r="D57" s="49"/>
      <c r="E57" s="49"/>
      <c r="F57" s="49"/>
      <c r="G57" s="49"/>
    </row>
    <row r="58" spans="3:7" ht="62.25" customHeight="1">
      <c r="C58" s="392" t="s">
        <v>124</v>
      </c>
      <c r="D58" s="393"/>
      <c r="E58" s="393"/>
      <c r="F58" s="393"/>
      <c r="G58" s="394"/>
    </row>
    <row r="59" spans="3:7" ht="13.5" customHeight="1">
      <c r="C59" s="244"/>
      <c r="D59" s="245"/>
      <c r="E59" s="245"/>
      <c r="F59" s="245"/>
      <c r="G59" s="246"/>
    </row>
    <row r="60" spans="3:7" ht="40.5" customHeight="1">
      <c r="C60" s="380" t="s">
        <v>179</v>
      </c>
      <c r="D60" s="397"/>
      <c r="E60" s="397"/>
      <c r="F60" s="397"/>
      <c r="G60" s="398"/>
    </row>
    <row r="61" spans="3:7" ht="13.5" thickBot="1">
      <c r="C61" s="50"/>
      <c r="D61" s="50"/>
      <c r="E61" s="50"/>
      <c r="F61" s="50"/>
      <c r="G61" s="49"/>
    </row>
    <row r="62" spans="3:7" ht="13.5" thickBot="1">
      <c r="C62" s="21" t="s">
        <v>59</v>
      </c>
      <c r="D62" s="21" t="s">
        <v>61</v>
      </c>
      <c r="E62" s="51"/>
      <c r="F62" s="52"/>
      <c r="G62" s="53"/>
    </row>
    <row r="63" spans="3:7" ht="12.75">
      <c r="C63" s="49"/>
      <c r="D63" s="49"/>
      <c r="E63" s="49"/>
      <c r="F63" s="49"/>
      <c r="G63" s="49"/>
    </row>
    <row r="64" spans="3:7" ht="12" customHeight="1">
      <c r="C64" s="338" t="s">
        <v>209</v>
      </c>
      <c r="D64" s="54" t="s">
        <v>60</v>
      </c>
      <c r="E64" s="367"/>
      <c r="F64" s="383"/>
      <c r="G64" s="384"/>
    </row>
    <row r="65" spans="3:7" ht="12" customHeight="1">
      <c r="C65" s="339"/>
      <c r="D65" s="55">
        <f>IF(D64="COMPLETED","DATE OF COMPLETION","")</f>
      </c>
      <c r="E65" s="370"/>
      <c r="F65" s="385"/>
      <c r="G65" s="386"/>
    </row>
    <row r="66" spans="3:7" ht="12" customHeight="1">
      <c r="C66" s="339"/>
      <c r="D66" s="56">
        <f>IF(D65="DATE OF COMPLETION","mm/dd/yy","")</f>
      </c>
      <c r="E66" s="370"/>
      <c r="F66" s="385"/>
      <c r="G66" s="386"/>
    </row>
    <row r="67" spans="3:7" ht="12.75" customHeight="1">
      <c r="C67" s="339"/>
      <c r="D67" s="376" t="s">
        <v>180</v>
      </c>
      <c r="E67" s="387"/>
      <c r="F67" s="385"/>
      <c r="G67" s="386"/>
    </row>
    <row r="68" spans="3:7" ht="12.75">
      <c r="C68" s="339"/>
      <c r="D68" s="377"/>
      <c r="E68" s="387"/>
      <c r="F68" s="385"/>
      <c r="G68" s="386"/>
    </row>
    <row r="69" spans="3:7" ht="12.75">
      <c r="C69" s="339"/>
      <c r="D69" s="377"/>
      <c r="E69" s="387"/>
      <c r="F69" s="385"/>
      <c r="G69" s="386"/>
    </row>
    <row r="70" spans="3:7" ht="12.75">
      <c r="C70" s="339"/>
      <c r="D70" s="377"/>
      <c r="E70" s="387"/>
      <c r="F70" s="385"/>
      <c r="G70" s="386"/>
    </row>
    <row r="71" spans="3:7" ht="12.75">
      <c r="C71" s="339"/>
      <c r="D71" s="377"/>
      <c r="E71" s="387"/>
      <c r="F71" s="385"/>
      <c r="G71" s="386"/>
    </row>
    <row r="72" spans="3:7" ht="12.75">
      <c r="C72" s="339"/>
      <c r="D72" s="377"/>
      <c r="E72" s="387"/>
      <c r="F72" s="385"/>
      <c r="G72" s="386"/>
    </row>
    <row r="73" spans="3:7" ht="12.75">
      <c r="C73" s="339"/>
      <c r="D73" s="377"/>
      <c r="E73" s="387"/>
      <c r="F73" s="385"/>
      <c r="G73" s="386"/>
    </row>
    <row r="74" spans="3:7" ht="12.75">
      <c r="C74" s="339"/>
      <c r="D74" s="377"/>
      <c r="E74" s="387"/>
      <c r="F74" s="385"/>
      <c r="G74" s="386"/>
    </row>
    <row r="75" spans="3:7" ht="12.75">
      <c r="C75" s="340"/>
      <c r="D75" s="391"/>
      <c r="E75" s="388"/>
      <c r="F75" s="389"/>
      <c r="G75" s="390"/>
    </row>
    <row r="76" spans="3:7" ht="12.75">
      <c r="C76" s="57"/>
      <c r="D76" s="57"/>
      <c r="E76" s="57"/>
      <c r="F76" s="57"/>
      <c r="G76" s="57"/>
    </row>
    <row r="77" spans="3:7" ht="12.75" customHeight="1">
      <c r="C77" s="338" t="s">
        <v>210</v>
      </c>
      <c r="D77" s="54" t="s">
        <v>60</v>
      </c>
      <c r="E77" s="367"/>
      <c r="F77" s="383"/>
      <c r="G77" s="384"/>
    </row>
    <row r="78" spans="3:7" ht="12.75" customHeight="1">
      <c r="C78" s="339"/>
      <c r="D78" s="55">
        <f>IF(D77="COMPLETED","DATE OF COMPLETION","")</f>
      </c>
      <c r="E78" s="370"/>
      <c r="F78" s="385"/>
      <c r="G78" s="386"/>
    </row>
    <row r="79" spans="3:7" ht="12.75" customHeight="1">
      <c r="C79" s="339"/>
      <c r="D79" s="56">
        <f>IF(D78="DATE OF COMPLETION","mm/dd/yy","")</f>
      </c>
      <c r="E79" s="370"/>
      <c r="F79" s="385"/>
      <c r="G79" s="386"/>
    </row>
    <row r="80" spans="3:7" ht="12.75" customHeight="1">
      <c r="C80" s="339"/>
      <c r="D80" s="376" t="s">
        <v>181</v>
      </c>
      <c r="E80" s="387"/>
      <c r="F80" s="385"/>
      <c r="G80" s="386"/>
    </row>
    <row r="81" spans="3:7" ht="12.75" customHeight="1">
      <c r="C81" s="339"/>
      <c r="D81" s="377"/>
      <c r="E81" s="387"/>
      <c r="F81" s="385"/>
      <c r="G81" s="386"/>
    </row>
    <row r="82" spans="3:7" ht="12.75">
      <c r="C82" s="339"/>
      <c r="D82" s="377"/>
      <c r="E82" s="387"/>
      <c r="F82" s="385"/>
      <c r="G82" s="386"/>
    </row>
    <row r="83" spans="3:7" ht="12.75">
      <c r="C83" s="339"/>
      <c r="D83" s="377"/>
      <c r="E83" s="387"/>
      <c r="F83" s="385"/>
      <c r="G83" s="386"/>
    </row>
    <row r="84" spans="3:7" ht="12.75">
      <c r="C84" s="339"/>
      <c r="D84" s="377"/>
      <c r="E84" s="387"/>
      <c r="F84" s="385"/>
      <c r="G84" s="386"/>
    </row>
    <row r="85" spans="3:7" ht="12.75" customHeight="1">
      <c r="C85" s="339"/>
      <c r="D85" s="377"/>
      <c r="E85" s="387"/>
      <c r="F85" s="385"/>
      <c r="G85" s="386"/>
    </row>
    <row r="86" spans="3:7" ht="12.75" customHeight="1">
      <c r="C86" s="339"/>
      <c r="D86" s="377"/>
      <c r="E86" s="387"/>
      <c r="F86" s="385"/>
      <c r="G86" s="386"/>
    </row>
    <row r="87" spans="3:7" ht="12.75" customHeight="1">
      <c r="C87" s="339"/>
      <c r="D87" s="377"/>
      <c r="E87" s="387"/>
      <c r="F87" s="385"/>
      <c r="G87" s="386"/>
    </row>
    <row r="88" spans="3:7" ht="12.75" customHeight="1">
      <c r="C88" s="340"/>
      <c r="D88" s="391"/>
      <c r="E88" s="388"/>
      <c r="F88" s="389"/>
      <c r="G88" s="390"/>
    </row>
    <row r="89" spans="3:7" ht="12.75" customHeight="1" hidden="1">
      <c r="C89" s="58"/>
      <c r="D89" s="59"/>
      <c r="E89" s="60"/>
      <c r="F89" s="60"/>
      <c r="G89" s="60"/>
    </row>
    <row r="90" spans="3:7" ht="12.75" customHeight="1" hidden="1">
      <c r="C90" s="338" t="s">
        <v>234</v>
      </c>
      <c r="D90" s="54" t="s">
        <v>60</v>
      </c>
      <c r="E90" s="367"/>
      <c r="F90" s="383"/>
      <c r="G90" s="384"/>
    </row>
    <row r="91" spans="3:7" ht="12.75" hidden="1">
      <c r="C91" s="339"/>
      <c r="D91" s="55">
        <f>IF(D90="COMPLETED","DATE OF COMPLETION","")</f>
      </c>
      <c r="E91" s="370"/>
      <c r="F91" s="385"/>
      <c r="G91" s="386"/>
    </row>
    <row r="92" spans="3:7" ht="12.75" customHeight="1" hidden="1">
      <c r="C92" s="339"/>
      <c r="D92" s="56">
        <f>IF(D91="DATE OF COMPLETION","mm/dd/yy","")</f>
      </c>
      <c r="E92" s="370"/>
      <c r="F92" s="385"/>
      <c r="G92" s="386"/>
    </row>
    <row r="93" spans="3:7" ht="12.75" customHeight="1" hidden="1">
      <c r="C93" s="339"/>
      <c r="D93" s="376" t="s">
        <v>180</v>
      </c>
      <c r="E93" s="387"/>
      <c r="F93" s="385"/>
      <c r="G93" s="386"/>
    </row>
    <row r="94" spans="3:7" ht="12.75" customHeight="1" hidden="1">
      <c r="C94" s="339"/>
      <c r="D94" s="377"/>
      <c r="E94" s="387"/>
      <c r="F94" s="385"/>
      <c r="G94" s="386"/>
    </row>
    <row r="95" spans="3:7" ht="12.75" customHeight="1" hidden="1">
      <c r="C95" s="339"/>
      <c r="D95" s="377"/>
      <c r="E95" s="387"/>
      <c r="F95" s="385"/>
      <c r="G95" s="386"/>
    </row>
    <row r="96" spans="3:7" ht="12.75" customHeight="1" hidden="1">
      <c r="C96" s="339"/>
      <c r="D96" s="377"/>
      <c r="E96" s="387"/>
      <c r="F96" s="385"/>
      <c r="G96" s="386"/>
    </row>
    <row r="97" spans="3:7" ht="12.75" hidden="1">
      <c r="C97" s="339"/>
      <c r="D97" s="377"/>
      <c r="E97" s="387"/>
      <c r="F97" s="385"/>
      <c r="G97" s="386"/>
    </row>
    <row r="98" spans="3:7" ht="12.75" customHeight="1" hidden="1">
      <c r="C98" s="339"/>
      <c r="D98" s="377"/>
      <c r="E98" s="387"/>
      <c r="F98" s="385"/>
      <c r="G98" s="386"/>
    </row>
    <row r="99" spans="3:7" ht="12.75" customHeight="1" hidden="1">
      <c r="C99" s="339"/>
      <c r="D99" s="377"/>
      <c r="E99" s="387"/>
      <c r="F99" s="385"/>
      <c r="G99" s="386"/>
    </row>
    <row r="100" spans="3:7" ht="12.75" customHeight="1" hidden="1">
      <c r="C100" s="339"/>
      <c r="D100" s="377"/>
      <c r="E100" s="387"/>
      <c r="F100" s="385"/>
      <c r="G100" s="386"/>
    </row>
    <row r="101" spans="3:7" ht="12.75" customHeight="1" hidden="1">
      <c r="C101" s="340"/>
      <c r="D101" s="391"/>
      <c r="E101" s="388"/>
      <c r="F101" s="389"/>
      <c r="G101" s="390"/>
    </row>
    <row r="102" spans="3:7" ht="12.75" customHeight="1" hidden="1">
      <c r="C102" s="58"/>
      <c r="D102" s="59"/>
      <c r="E102" s="60"/>
      <c r="F102" s="60"/>
      <c r="G102" s="60"/>
    </row>
    <row r="103" spans="3:7" ht="12.75" hidden="1">
      <c r="C103" s="338" t="s">
        <v>236</v>
      </c>
      <c r="D103" s="54" t="s">
        <v>60</v>
      </c>
      <c r="E103" s="367"/>
      <c r="F103" s="383"/>
      <c r="G103" s="384"/>
    </row>
    <row r="104" spans="3:7" ht="12.75" customHeight="1" hidden="1">
      <c r="C104" s="339"/>
      <c r="D104" s="55">
        <f>IF(D103="COMPLETED","DATE OF COMPLETION","")</f>
      </c>
      <c r="E104" s="370"/>
      <c r="F104" s="385"/>
      <c r="G104" s="386"/>
    </row>
    <row r="105" spans="3:7" ht="12.75" customHeight="1" hidden="1">
      <c r="C105" s="339"/>
      <c r="D105" s="56">
        <f>IF(D104="DATE OF COMPLETION","mm/dd/yy","")</f>
      </c>
      <c r="E105" s="370"/>
      <c r="F105" s="385"/>
      <c r="G105" s="386"/>
    </row>
    <row r="106" spans="3:7" ht="12.75" customHeight="1" hidden="1">
      <c r="C106" s="339"/>
      <c r="D106" s="376" t="s">
        <v>180</v>
      </c>
      <c r="E106" s="387"/>
      <c r="F106" s="385"/>
      <c r="G106" s="386"/>
    </row>
    <row r="107" spans="3:7" ht="12.75" customHeight="1" hidden="1">
      <c r="C107" s="339"/>
      <c r="D107" s="377"/>
      <c r="E107" s="387"/>
      <c r="F107" s="385"/>
      <c r="G107" s="386"/>
    </row>
    <row r="108" spans="3:7" ht="12.75" customHeight="1" hidden="1">
      <c r="C108" s="339"/>
      <c r="D108" s="377"/>
      <c r="E108" s="387"/>
      <c r="F108" s="385"/>
      <c r="G108" s="386"/>
    </row>
    <row r="109" spans="3:7" ht="12.75" hidden="1">
      <c r="C109" s="339"/>
      <c r="D109" s="377"/>
      <c r="E109" s="387"/>
      <c r="F109" s="385"/>
      <c r="G109" s="386"/>
    </row>
    <row r="110" spans="3:7" ht="12.75" customHeight="1" hidden="1">
      <c r="C110" s="339"/>
      <c r="D110" s="377"/>
      <c r="E110" s="387"/>
      <c r="F110" s="385"/>
      <c r="G110" s="386"/>
    </row>
    <row r="111" spans="3:7" ht="12.75" customHeight="1" hidden="1">
      <c r="C111" s="339"/>
      <c r="D111" s="377"/>
      <c r="E111" s="387"/>
      <c r="F111" s="385"/>
      <c r="G111" s="386"/>
    </row>
    <row r="112" spans="3:7" ht="12.75" customHeight="1" hidden="1">
      <c r="C112" s="339"/>
      <c r="D112" s="377"/>
      <c r="E112" s="387"/>
      <c r="F112" s="385"/>
      <c r="G112" s="386"/>
    </row>
    <row r="113" spans="3:7" ht="12.75" customHeight="1" hidden="1">
      <c r="C113" s="339"/>
      <c r="D113" s="377"/>
      <c r="E113" s="387"/>
      <c r="F113" s="385"/>
      <c r="G113" s="386"/>
    </row>
    <row r="114" spans="3:7" ht="12.75" customHeight="1" hidden="1">
      <c r="C114" s="340"/>
      <c r="D114" s="391"/>
      <c r="E114" s="388"/>
      <c r="F114" s="389"/>
      <c r="G114" s="390"/>
    </row>
    <row r="115" spans="3:7" ht="12.75" hidden="1">
      <c r="C115" s="61"/>
      <c r="D115" s="62"/>
      <c r="E115" s="63"/>
      <c r="F115" s="63"/>
      <c r="G115" s="63"/>
    </row>
    <row r="116" spans="3:7" ht="12.75" hidden="1">
      <c r="C116" s="338" t="s">
        <v>195</v>
      </c>
      <c r="D116" s="54" t="s">
        <v>60</v>
      </c>
      <c r="E116" s="367"/>
      <c r="F116" s="383"/>
      <c r="G116" s="384"/>
    </row>
    <row r="117" spans="3:7" ht="12.75" hidden="1">
      <c r="C117" s="339"/>
      <c r="D117" s="55">
        <f>IF(D116="COMPLETED","DATE OF COMPLETION","")</f>
      </c>
      <c r="E117" s="370"/>
      <c r="F117" s="385"/>
      <c r="G117" s="386"/>
    </row>
    <row r="118" spans="3:7" ht="12.75" hidden="1">
      <c r="C118" s="339"/>
      <c r="D118" s="56">
        <f>IF(D117="DATE OF COMPLETION","mm/dd/yy","")</f>
      </c>
      <c r="E118" s="370"/>
      <c r="F118" s="385"/>
      <c r="G118" s="386"/>
    </row>
    <row r="119" spans="3:7" ht="12.75" hidden="1">
      <c r="C119" s="339"/>
      <c r="D119" s="376" t="s">
        <v>180</v>
      </c>
      <c r="E119" s="387"/>
      <c r="F119" s="385"/>
      <c r="G119" s="386"/>
    </row>
    <row r="120" spans="3:7" ht="12.75" hidden="1">
      <c r="C120" s="339"/>
      <c r="D120" s="377"/>
      <c r="E120" s="387"/>
      <c r="F120" s="385"/>
      <c r="G120" s="386"/>
    </row>
    <row r="121" spans="3:7" ht="12.75" hidden="1">
      <c r="C121" s="339"/>
      <c r="D121" s="377"/>
      <c r="E121" s="387"/>
      <c r="F121" s="385"/>
      <c r="G121" s="386"/>
    </row>
    <row r="122" spans="3:7" ht="12.75" hidden="1">
      <c r="C122" s="339"/>
      <c r="D122" s="377"/>
      <c r="E122" s="387"/>
      <c r="F122" s="385"/>
      <c r="G122" s="386"/>
    </row>
    <row r="123" spans="3:7" ht="12.75" hidden="1">
      <c r="C123" s="339"/>
      <c r="D123" s="377"/>
      <c r="E123" s="387"/>
      <c r="F123" s="385"/>
      <c r="G123" s="386"/>
    </row>
    <row r="124" spans="3:7" ht="12.75" hidden="1">
      <c r="C124" s="339"/>
      <c r="D124" s="377"/>
      <c r="E124" s="387"/>
      <c r="F124" s="385"/>
      <c r="G124" s="386"/>
    </row>
    <row r="125" spans="3:7" ht="12.75" hidden="1">
      <c r="C125" s="339"/>
      <c r="D125" s="377"/>
      <c r="E125" s="387"/>
      <c r="F125" s="385"/>
      <c r="G125" s="386"/>
    </row>
    <row r="126" spans="3:7" ht="12.75" hidden="1">
      <c r="C126" s="339"/>
      <c r="D126" s="377"/>
      <c r="E126" s="387"/>
      <c r="F126" s="385"/>
      <c r="G126" s="386"/>
    </row>
    <row r="127" spans="3:7" ht="12.75" hidden="1">
      <c r="C127" s="340"/>
      <c r="D127" s="391"/>
      <c r="E127" s="388"/>
      <c r="F127" s="389"/>
      <c r="G127" s="390"/>
    </row>
    <row r="128" spans="3:7" ht="12.75">
      <c r="C128" s="61"/>
      <c r="D128" s="62"/>
      <c r="E128" s="63"/>
      <c r="F128" s="63"/>
      <c r="G128" s="63"/>
    </row>
    <row r="129" spans="3:7" ht="76.5" customHeight="1">
      <c r="C129" s="392" t="s">
        <v>231</v>
      </c>
      <c r="D129" s="393"/>
      <c r="E129" s="393"/>
      <c r="F129" s="393"/>
      <c r="G129" s="394"/>
    </row>
    <row r="130" spans="3:7" ht="13.5" customHeight="1">
      <c r="C130" s="244"/>
      <c r="D130" s="245"/>
      <c r="E130" s="245"/>
      <c r="F130" s="245"/>
      <c r="G130" s="246"/>
    </row>
    <row r="131" spans="3:7" ht="30.75" customHeight="1">
      <c r="C131" s="380" t="s">
        <v>62</v>
      </c>
      <c r="D131" s="381"/>
      <c r="E131" s="381"/>
      <c r="F131" s="381"/>
      <c r="G131" s="382"/>
    </row>
    <row r="132" spans="3:7" ht="13.5" thickBot="1">
      <c r="C132" s="50"/>
      <c r="D132" s="50"/>
      <c r="E132" s="50"/>
      <c r="F132" s="50"/>
      <c r="G132" s="49"/>
    </row>
    <row r="133" spans="3:7" ht="13.5" thickBot="1">
      <c r="C133" s="21" t="s">
        <v>182</v>
      </c>
      <c r="D133" s="21" t="s">
        <v>183</v>
      </c>
      <c r="E133" s="51"/>
      <c r="F133" s="52"/>
      <c r="G133" s="53"/>
    </row>
    <row r="134" spans="3:7" ht="12.75">
      <c r="C134" s="49"/>
      <c r="D134" s="49"/>
      <c r="E134" s="49"/>
      <c r="F134" s="49"/>
      <c r="G134" s="49"/>
    </row>
    <row r="135" spans="3:7" ht="12.75">
      <c r="C135" s="338" t="s">
        <v>232</v>
      </c>
      <c r="D135" s="54" t="s">
        <v>60</v>
      </c>
      <c r="E135" s="367"/>
      <c r="F135" s="383"/>
      <c r="G135" s="384"/>
    </row>
    <row r="136" spans="3:7" ht="12.75">
      <c r="C136" s="339"/>
      <c r="D136" s="55">
        <f>IF(D135="COMPLETED","DATE OF COMPLETION","")</f>
      </c>
      <c r="E136" s="370"/>
      <c r="F136" s="385"/>
      <c r="G136" s="386"/>
    </row>
    <row r="137" spans="3:7" ht="12.75">
      <c r="C137" s="339"/>
      <c r="D137" s="56">
        <f>IF(D136="DATE OF COMPLETION","mm/dd/yy","")</f>
      </c>
      <c r="E137" s="370"/>
      <c r="F137" s="385"/>
      <c r="G137" s="386"/>
    </row>
    <row r="138" spans="3:7" ht="12.75">
      <c r="C138" s="339"/>
      <c r="D138" s="376" t="s">
        <v>184</v>
      </c>
      <c r="E138" s="387"/>
      <c r="F138" s="385"/>
      <c r="G138" s="386"/>
    </row>
    <row r="139" spans="3:7" ht="12.75">
      <c r="C139" s="339"/>
      <c r="D139" s="377"/>
      <c r="E139" s="387"/>
      <c r="F139" s="385"/>
      <c r="G139" s="386"/>
    </row>
    <row r="140" spans="3:7" ht="12.75">
      <c r="C140" s="339"/>
      <c r="D140" s="377"/>
      <c r="E140" s="387"/>
      <c r="F140" s="385"/>
      <c r="G140" s="386"/>
    </row>
    <row r="141" spans="3:7" ht="12.75">
      <c r="C141" s="339"/>
      <c r="D141" s="377"/>
      <c r="E141" s="387"/>
      <c r="F141" s="385"/>
      <c r="G141" s="386"/>
    </row>
    <row r="142" spans="3:7" ht="12.75">
      <c r="C142" s="339"/>
      <c r="D142" s="377"/>
      <c r="E142" s="387"/>
      <c r="F142" s="385"/>
      <c r="G142" s="386"/>
    </row>
    <row r="143" spans="3:7" ht="12.75">
      <c r="C143" s="339"/>
      <c r="D143" s="377"/>
      <c r="E143" s="387"/>
      <c r="F143" s="385"/>
      <c r="G143" s="386"/>
    </row>
    <row r="144" spans="3:7" ht="12.75">
      <c r="C144" s="339"/>
      <c r="D144" s="377"/>
      <c r="E144" s="387"/>
      <c r="F144" s="385"/>
      <c r="G144" s="386"/>
    </row>
    <row r="145" spans="3:7" ht="12.75">
      <c r="C145" s="339"/>
      <c r="D145" s="377"/>
      <c r="E145" s="387"/>
      <c r="F145" s="385"/>
      <c r="G145" s="386"/>
    </row>
    <row r="146" spans="3:7" ht="12.75">
      <c r="C146" s="340"/>
      <c r="D146" s="391"/>
      <c r="E146" s="388"/>
      <c r="F146" s="389"/>
      <c r="G146" s="390"/>
    </row>
    <row r="147" spans="3:7" ht="12.75">
      <c r="C147" s="57"/>
      <c r="D147" s="57"/>
      <c r="E147" s="57"/>
      <c r="F147" s="57"/>
      <c r="G147" s="57"/>
    </row>
    <row r="148" spans="3:7" ht="12.75" customHeight="1">
      <c r="C148" s="338" t="s">
        <v>245</v>
      </c>
      <c r="D148" s="54" t="s">
        <v>60</v>
      </c>
      <c r="E148" s="367"/>
      <c r="F148" s="383"/>
      <c r="G148" s="384"/>
    </row>
    <row r="149" spans="3:7" ht="12.75">
      <c r="C149" s="339"/>
      <c r="D149" s="55">
        <f>IF(D148="COMPLETED","DATE OF COMPLETION","")</f>
      </c>
      <c r="E149" s="370"/>
      <c r="F149" s="385"/>
      <c r="G149" s="386"/>
    </row>
    <row r="150" spans="3:7" ht="12.75">
      <c r="C150" s="339"/>
      <c r="D150" s="56">
        <f>IF(D149="DATE OF COMPLETION","mm/dd/yy","")</f>
      </c>
      <c r="E150" s="370"/>
      <c r="F150" s="385"/>
      <c r="G150" s="386"/>
    </row>
    <row r="151" spans="3:7" ht="12.75">
      <c r="C151" s="339"/>
      <c r="D151" s="376" t="s">
        <v>184</v>
      </c>
      <c r="E151" s="387"/>
      <c r="F151" s="385"/>
      <c r="G151" s="386"/>
    </row>
    <row r="152" spans="3:7" ht="12.75">
      <c r="C152" s="339"/>
      <c r="D152" s="377"/>
      <c r="E152" s="387"/>
      <c r="F152" s="385"/>
      <c r="G152" s="386"/>
    </row>
    <row r="153" spans="3:7" ht="12.75">
      <c r="C153" s="339"/>
      <c r="D153" s="377"/>
      <c r="E153" s="387"/>
      <c r="F153" s="385"/>
      <c r="G153" s="386"/>
    </row>
    <row r="154" spans="3:7" ht="12.75">
      <c r="C154" s="339"/>
      <c r="D154" s="377"/>
      <c r="E154" s="387"/>
      <c r="F154" s="385"/>
      <c r="G154" s="386"/>
    </row>
    <row r="155" spans="3:7" ht="12.75">
      <c r="C155" s="339"/>
      <c r="D155" s="377"/>
      <c r="E155" s="387"/>
      <c r="F155" s="385"/>
      <c r="G155" s="386"/>
    </row>
    <row r="156" spans="3:7" ht="12.75" customHeight="1">
      <c r="C156" s="339"/>
      <c r="D156" s="377"/>
      <c r="E156" s="387"/>
      <c r="F156" s="385"/>
      <c r="G156" s="386"/>
    </row>
    <row r="157" spans="3:7" ht="30.75" customHeight="1">
      <c r="C157" s="339"/>
      <c r="D157" s="377"/>
      <c r="E157" s="387"/>
      <c r="F157" s="385"/>
      <c r="G157" s="386"/>
    </row>
    <row r="158" spans="3:7" ht="12.75">
      <c r="C158" s="339"/>
      <c r="D158" s="377"/>
      <c r="E158" s="387"/>
      <c r="F158" s="385"/>
      <c r="G158" s="386"/>
    </row>
    <row r="159" spans="3:7" ht="12.75">
      <c r="C159" s="340"/>
      <c r="D159" s="391"/>
      <c r="E159" s="388"/>
      <c r="F159" s="389"/>
      <c r="G159" s="390"/>
    </row>
    <row r="160" spans="3:7" ht="12.75" hidden="1">
      <c r="C160" s="58"/>
      <c r="D160" s="59"/>
      <c r="E160" s="60"/>
      <c r="F160" s="60"/>
      <c r="G160" s="60"/>
    </row>
    <row r="161" spans="3:7" ht="12.75" hidden="1">
      <c r="C161" s="338" t="s">
        <v>246</v>
      </c>
      <c r="D161" s="54" t="s">
        <v>60</v>
      </c>
      <c r="E161" s="367"/>
      <c r="F161" s="383"/>
      <c r="G161" s="384"/>
    </row>
    <row r="162" spans="3:7" ht="12.75" hidden="1">
      <c r="C162" s="339"/>
      <c r="D162" s="55">
        <f>IF(D161="COMPLETED","DATE OF COMPLETION","")</f>
      </c>
      <c r="E162" s="370"/>
      <c r="F162" s="385"/>
      <c r="G162" s="386"/>
    </row>
    <row r="163" spans="3:7" ht="12.75" hidden="1">
      <c r="C163" s="339"/>
      <c r="D163" s="56">
        <f>IF(D162="DATE OF COMPLETION","mm/dd/yy","")</f>
      </c>
      <c r="E163" s="370"/>
      <c r="F163" s="385"/>
      <c r="G163" s="386"/>
    </row>
    <row r="164" spans="3:7" ht="12.75" hidden="1">
      <c r="C164" s="339"/>
      <c r="D164" s="376" t="s">
        <v>184</v>
      </c>
      <c r="E164" s="387"/>
      <c r="F164" s="385"/>
      <c r="G164" s="386"/>
    </row>
    <row r="165" spans="3:7" ht="12.75" hidden="1">
      <c r="C165" s="339"/>
      <c r="D165" s="377"/>
      <c r="E165" s="387"/>
      <c r="F165" s="385"/>
      <c r="G165" s="386"/>
    </row>
    <row r="166" spans="3:7" ht="12.75" hidden="1">
      <c r="C166" s="339"/>
      <c r="D166" s="377"/>
      <c r="E166" s="387"/>
      <c r="F166" s="385"/>
      <c r="G166" s="386"/>
    </row>
    <row r="167" spans="3:7" ht="12.75" hidden="1">
      <c r="C167" s="339"/>
      <c r="D167" s="377"/>
      <c r="E167" s="387"/>
      <c r="F167" s="385"/>
      <c r="G167" s="386"/>
    </row>
    <row r="168" spans="3:7" ht="12.75" hidden="1">
      <c r="C168" s="339"/>
      <c r="D168" s="377"/>
      <c r="E168" s="387"/>
      <c r="F168" s="385"/>
      <c r="G168" s="386"/>
    </row>
    <row r="169" spans="3:7" ht="12.75" hidden="1">
      <c r="C169" s="339"/>
      <c r="D169" s="377"/>
      <c r="E169" s="387"/>
      <c r="F169" s="385"/>
      <c r="G169" s="386"/>
    </row>
    <row r="170" spans="3:7" ht="12.75" hidden="1">
      <c r="C170" s="339"/>
      <c r="D170" s="377"/>
      <c r="E170" s="387"/>
      <c r="F170" s="385"/>
      <c r="G170" s="386"/>
    </row>
    <row r="171" spans="3:7" ht="12.75" hidden="1">
      <c r="C171" s="339"/>
      <c r="D171" s="377"/>
      <c r="E171" s="387"/>
      <c r="F171" s="385"/>
      <c r="G171" s="386"/>
    </row>
    <row r="172" spans="3:7" ht="12.75" hidden="1">
      <c r="C172" s="340"/>
      <c r="D172" s="391"/>
      <c r="E172" s="388"/>
      <c r="F172" s="389"/>
      <c r="G172" s="390"/>
    </row>
    <row r="173" spans="3:7" ht="12.75" hidden="1">
      <c r="C173" s="58"/>
      <c r="D173" s="59"/>
      <c r="E173" s="60"/>
      <c r="F173" s="60"/>
      <c r="G173" s="60"/>
    </row>
    <row r="174" spans="3:7" ht="12.75" hidden="1">
      <c r="C174" s="338" t="s">
        <v>247</v>
      </c>
      <c r="D174" s="54" t="s">
        <v>60</v>
      </c>
      <c r="E174" s="367"/>
      <c r="F174" s="383"/>
      <c r="G174" s="384"/>
    </row>
    <row r="175" spans="3:7" ht="12.75" hidden="1">
      <c r="C175" s="339"/>
      <c r="D175" s="55">
        <f>IF(D174="COMPLETED","DATE OF COMPLETION","")</f>
      </c>
      <c r="E175" s="370"/>
      <c r="F175" s="385"/>
      <c r="G175" s="386"/>
    </row>
    <row r="176" spans="3:7" ht="12.75" hidden="1">
      <c r="C176" s="339"/>
      <c r="D176" s="56">
        <f>IF(D175="DATE OF COMPLETION","mm/dd/yy","")</f>
      </c>
      <c r="E176" s="370"/>
      <c r="F176" s="385"/>
      <c r="G176" s="386"/>
    </row>
    <row r="177" spans="3:7" ht="12.75" hidden="1">
      <c r="C177" s="339"/>
      <c r="D177" s="376" t="s">
        <v>184</v>
      </c>
      <c r="E177" s="387"/>
      <c r="F177" s="385"/>
      <c r="G177" s="386"/>
    </row>
    <row r="178" spans="3:7" ht="12.75" hidden="1">
      <c r="C178" s="339"/>
      <c r="D178" s="377"/>
      <c r="E178" s="387"/>
      <c r="F178" s="385"/>
      <c r="G178" s="386"/>
    </row>
    <row r="179" spans="3:7" ht="12.75" hidden="1">
      <c r="C179" s="339"/>
      <c r="D179" s="377"/>
      <c r="E179" s="387"/>
      <c r="F179" s="385"/>
      <c r="G179" s="386"/>
    </row>
    <row r="180" spans="3:7" ht="12.75" hidden="1">
      <c r="C180" s="339"/>
      <c r="D180" s="377"/>
      <c r="E180" s="387"/>
      <c r="F180" s="385"/>
      <c r="G180" s="386"/>
    </row>
    <row r="181" spans="3:7" ht="12.75" hidden="1">
      <c r="C181" s="339"/>
      <c r="D181" s="377"/>
      <c r="E181" s="387"/>
      <c r="F181" s="385"/>
      <c r="G181" s="386"/>
    </row>
    <row r="182" spans="3:7" ht="12.75" hidden="1">
      <c r="C182" s="339"/>
      <c r="D182" s="377"/>
      <c r="E182" s="387"/>
      <c r="F182" s="385"/>
      <c r="G182" s="386"/>
    </row>
    <row r="183" spans="3:7" ht="12.75" hidden="1">
      <c r="C183" s="339"/>
      <c r="D183" s="377"/>
      <c r="E183" s="387"/>
      <c r="F183" s="385"/>
      <c r="G183" s="386"/>
    </row>
    <row r="184" spans="3:7" ht="12.75" hidden="1">
      <c r="C184" s="339"/>
      <c r="D184" s="377"/>
      <c r="E184" s="387"/>
      <c r="F184" s="385"/>
      <c r="G184" s="386"/>
    </row>
    <row r="185" spans="3:7" ht="12.75" hidden="1">
      <c r="C185" s="340"/>
      <c r="D185" s="391"/>
      <c r="E185" s="388"/>
      <c r="F185" s="389"/>
      <c r="G185" s="390"/>
    </row>
    <row r="186" spans="3:7" ht="12.75" hidden="1">
      <c r="C186" s="58"/>
      <c r="D186" s="59"/>
      <c r="E186" s="64"/>
      <c r="F186" s="64"/>
      <c r="G186" s="64"/>
    </row>
    <row r="187" spans="3:7" ht="91.5" customHeight="1">
      <c r="C187" s="379" t="s">
        <v>156</v>
      </c>
      <c r="D187" s="379"/>
      <c r="E187" s="379"/>
      <c r="F187" s="379"/>
      <c r="G187" s="379"/>
    </row>
    <row r="188" spans="3:7" ht="13.5" customHeight="1">
      <c r="C188" s="243"/>
      <c r="D188" s="243"/>
      <c r="E188" s="243"/>
      <c r="F188" s="243"/>
      <c r="G188" s="243"/>
    </row>
    <row r="189" spans="3:7" ht="39.75" customHeight="1">
      <c r="C189" s="380" t="s">
        <v>62</v>
      </c>
      <c r="D189" s="381"/>
      <c r="E189" s="381"/>
      <c r="F189" s="381"/>
      <c r="G189" s="382"/>
    </row>
    <row r="190" spans="3:7" ht="13.5" thickBot="1">
      <c r="C190" s="49"/>
      <c r="D190" s="49"/>
      <c r="E190" s="49"/>
      <c r="F190" s="49"/>
      <c r="G190" s="49"/>
    </row>
    <row r="191" spans="3:7" ht="13.5" thickBot="1">
      <c r="C191" s="21" t="s">
        <v>121</v>
      </c>
      <c r="D191" s="21" t="s">
        <v>122</v>
      </c>
      <c r="E191" s="51"/>
      <c r="F191" s="52"/>
      <c r="G191" s="53"/>
    </row>
    <row r="192" spans="3:7" ht="12.75">
      <c r="C192" s="49"/>
      <c r="D192" s="49"/>
      <c r="E192" s="49"/>
      <c r="F192" s="49"/>
      <c r="G192" s="49"/>
    </row>
    <row r="193" spans="3:7" ht="12.75">
      <c r="C193" s="338" t="s">
        <v>248</v>
      </c>
      <c r="D193" s="54" t="s">
        <v>60</v>
      </c>
      <c r="E193" s="367"/>
      <c r="F193" s="368"/>
      <c r="G193" s="369"/>
    </row>
    <row r="194" spans="3:7" ht="12.75">
      <c r="C194" s="339"/>
      <c r="D194" s="65"/>
      <c r="E194" s="370"/>
      <c r="F194" s="371"/>
      <c r="G194" s="372"/>
    </row>
    <row r="195" spans="3:7" ht="12.75">
      <c r="C195" s="339"/>
      <c r="D195" s="56"/>
      <c r="E195" s="370"/>
      <c r="F195" s="371"/>
      <c r="G195" s="372"/>
    </row>
    <row r="196" spans="3:7" ht="12.75">
      <c r="C196" s="339"/>
      <c r="D196" s="376" t="s">
        <v>117</v>
      </c>
      <c r="E196" s="370"/>
      <c r="F196" s="371"/>
      <c r="G196" s="372"/>
    </row>
    <row r="197" spans="3:7" ht="12.75">
      <c r="C197" s="339"/>
      <c r="D197" s="377"/>
      <c r="E197" s="370"/>
      <c r="F197" s="371"/>
      <c r="G197" s="372"/>
    </row>
    <row r="198" spans="3:7" ht="12.75">
      <c r="C198" s="339"/>
      <c r="D198" s="377"/>
      <c r="E198" s="370"/>
      <c r="F198" s="371"/>
      <c r="G198" s="372"/>
    </row>
    <row r="199" spans="3:7" ht="12.75">
      <c r="C199" s="339"/>
      <c r="D199" s="377"/>
      <c r="E199" s="370"/>
      <c r="F199" s="371"/>
      <c r="G199" s="372"/>
    </row>
    <row r="200" spans="3:7" ht="12.75">
      <c r="C200" s="339"/>
      <c r="D200" s="377"/>
      <c r="E200" s="370"/>
      <c r="F200" s="371"/>
      <c r="G200" s="372"/>
    </row>
    <row r="201" spans="3:7" ht="12.75">
      <c r="C201" s="339"/>
      <c r="D201" s="377"/>
      <c r="E201" s="370"/>
      <c r="F201" s="371"/>
      <c r="G201" s="372"/>
    </row>
    <row r="202" spans="3:7" ht="12.75">
      <c r="C202" s="339"/>
      <c r="D202" s="377"/>
      <c r="E202" s="370"/>
      <c r="F202" s="371"/>
      <c r="G202" s="372"/>
    </row>
    <row r="203" spans="3:7" ht="12.75">
      <c r="C203" s="339"/>
      <c r="D203" s="377"/>
      <c r="E203" s="370"/>
      <c r="F203" s="371"/>
      <c r="G203" s="372"/>
    </row>
    <row r="204" spans="3:7" ht="12.75">
      <c r="C204" s="366"/>
      <c r="D204" s="378"/>
      <c r="E204" s="373"/>
      <c r="F204" s="374"/>
      <c r="G204" s="375"/>
    </row>
    <row r="205" spans="3:7" ht="12.75">
      <c r="C205" s="57"/>
      <c r="D205" s="57"/>
      <c r="E205" s="57"/>
      <c r="F205" s="57"/>
      <c r="G205" s="57"/>
    </row>
    <row r="206" spans="3:7" ht="12.75">
      <c r="C206" s="338" t="s">
        <v>249</v>
      </c>
      <c r="D206" s="54" t="s">
        <v>60</v>
      </c>
      <c r="E206" s="367"/>
      <c r="F206" s="368"/>
      <c r="G206" s="369"/>
    </row>
    <row r="207" spans="3:7" ht="12.75">
      <c r="C207" s="339"/>
      <c r="D207" s="65"/>
      <c r="E207" s="370"/>
      <c r="F207" s="371"/>
      <c r="G207" s="372"/>
    </row>
    <row r="208" spans="3:7" ht="12.75">
      <c r="C208" s="339"/>
      <c r="D208" s="56"/>
      <c r="E208" s="370"/>
      <c r="F208" s="371"/>
      <c r="G208" s="372"/>
    </row>
    <row r="209" spans="3:7" ht="12.75">
      <c r="C209" s="339"/>
      <c r="D209" s="376" t="s">
        <v>117</v>
      </c>
      <c r="E209" s="370"/>
      <c r="F209" s="371"/>
      <c r="G209" s="372"/>
    </row>
    <row r="210" spans="3:7" ht="12.75">
      <c r="C210" s="339"/>
      <c r="D210" s="377"/>
      <c r="E210" s="370"/>
      <c r="F210" s="371"/>
      <c r="G210" s="372"/>
    </row>
    <row r="211" spans="3:7" ht="12.75">
      <c r="C211" s="339"/>
      <c r="D211" s="377"/>
      <c r="E211" s="370"/>
      <c r="F211" s="371"/>
      <c r="G211" s="372"/>
    </row>
    <row r="212" spans="3:7" ht="12.75">
      <c r="C212" s="339"/>
      <c r="D212" s="377"/>
      <c r="E212" s="370"/>
      <c r="F212" s="371"/>
      <c r="G212" s="372"/>
    </row>
    <row r="213" spans="3:7" ht="12.75">
      <c r="C213" s="339"/>
      <c r="D213" s="377"/>
      <c r="E213" s="370"/>
      <c r="F213" s="371"/>
      <c r="G213" s="372"/>
    </row>
    <row r="214" spans="3:7" ht="12.75">
      <c r="C214" s="339"/>
      <c r="D214" s="377"/>
      <c r="E214" s="370"/>
      <c r="F214" s="371"/>
      <c r="G214" s="372"/>
    </row>
    <row r="215" spans="3:7" ht="12.75">
      <c r="C215" s="339"/>
      <c r="D215" s="377"/>
      <c r="E215" s="370"/>
      <c r="F215" s="371"/>
      <c r="G215" s="372"/>
    </row>
    <row r="216" spans="3:7" ht="12.75">
      <c r="C216" s="339"/>
      <c r="D216" s="377"/>
      <c r="E216" s="370"/>
      <c r="F216" s="371"/>
      <c r="G216" s="372"/>
    </row>
    <row r="217" spans="3:7" ht="12.75">
      <c r="C217" s="366"/>
      <c r="D217" s="378"/>
      <c r="E217" s="373"/>
      <c r="F217" s="374"/>
      <c r="G217" s="375"/>
    </row>
    <row r="218" spans="3:7" ht="12.75" hidden="1">
      <c r="C218" s="66"/>
      <c r="D218" s="67"/>
      <c r="E218" s="68"/>
      <c r="F218" s="68"/>
      <c r="G218" s="68"/>
    </row>
    <row r="219" spans="3:7" ht="12.75" hidden="1">
      <c r="C219" s="338" t="s">
        <v>230</v>
      </c>
      <c r="D219" s="54" t="s">
        <v>60</v>
      </c>
      <c r="E219" s="367"/>
      <c r="F219" s="368"/>
      <c r="G219" s="369"/>
    </row>
    <row r="220" spans="3:7" ht="12.75" hidden="1">
      <c r="C220" s="339"/>
      <c r="D220" s="65"/>
      <c r="E220" s="370"/>
      <c r="F220" s="371"/>
      <c r="G220" s="372"/>
    </row>
    <row r="221" spans="3:7" ht="12.75" hidden="1">
      <c r="C221" s="339"/>
      <c r="D221" s="56"/>
      <c r="E221" s="370"/>
      <c r="F221" s="371"/>
      <c r="G221" s="372"/>
    </row>
    <row r="222" spans="3:7" ht="12.75" hidden="1">
      <c r="C222" s="339"/>
      <c r="D222" s="376" t="s">
        <v>117</v>
      </c>
      <c r="E222" s="370"/>
      <c r="F222" s="371"/>
      <c r="G222" s="372"/>
    </row>
    <row r="223" spans="3:7" ht="12.75" hidden="1">
      <c r="C223" s="339"/>
      <c r="D223" s="377"/>
      <c r="E223" s="370"/>
      <c r="F223" s="371"/>
      <c r="G223" s="372"/>
    </row>
    <row r="224" spans="3:7" ht="12.75" hidden="1">
      <c r="C224" s="339"/>
      <c r="D224" s="377"/>
      <c r="E224" s="370"/>
      <c r="F224" s="371"/>
      <c r="G224" s="372"/>
    </row>
    <row r="225" spans="3:7" ht="12.75" hidden="1">
      <c r="C225" s="339"/>
      <c r="D225" s="377"/>
      <c r="E225" s="370"/>
      <c r="F225" s="371"/>
      <c r="G225" s="372"/>
    </row>
    <row r="226" spans="3:7" ht="12.75" hidden="1">
      <c r="C226" s="339"/>
      <c r="D226" s="377"/>
      <c r="E226" s="370"/>
      <c r="F226" s="371"/>
      <c r="G226" s="372"/>
    </row>
    <row r="227" spans="3:7" ht="12.75" hidden="1">
      <c r="C227" s="339"/>
      <c r="D227" s="377"/>
      <c r="E227" s="370"/>
      <c r="F227" s="371"/>
      <c r="G227" s="372"/>
    </row>
    <row r="228" spans="3:7" ht="12.75" hidden="1">
      <c r="C228" s="339"/>
      <c r="D228" s="377"/>
      <c r="E228" s="370"/>
      <c r="F228" s="371"/>
      <c r="G228" s="372"/>
    </row>
    <row r="229" spans="3:7" ht="12.75" hidden="1">
      <c r="C229" s="339"/>
      <c r="D229" s="377"/>
      <c r="E229" s="370"/>
      <c r="F229" s="371"/>
      <c r="G229" s="372"/>
    </row>
    <row r="230" spans="3:7" ht="12.75" hidden="1">
      <c r="C230" s="366"/>
      <c r="D230" s="378"/>
      <c r="E230" s="373"/>
      <c r="F230" s="374"/>
      <c r="G230" s="375"/>
    </row>
    <row r="231" spans="3:7" ht="12.75" hidden="1">
      <c r="C231" s="66"/>
      <c r="D231" s="67"/>
      <c r="E231" s="68"/>
      <c r="F231" s="68"/>
      <c r="G231" s="68"/>
    </row>
    <row r="232" spans="3:7" ht="12.75" hidden="1">
      <c r="C232" s="338" t="s">
        <v>238</v>
      </c>
      <c r="D232" s="54" t="s">
        <v>60</v>
      </c>
      <c r="E232" s="367"/>
      <c r="F232" s="368"/>
      <c r="G232" s="369"/>
    </row>
    <row r="233" spans="3:7" ht="12.75" hidden="1">
      <c r="C233" s="339"/>
      <c r="D233" s="65"/>
      <c r="E233" s="370"/>
      <c r="F233" s="371"/>
      <c r="G233" s="372"/>
    </row>
    <row r="234" spans="3:7" ht="12.75" hidden="1">
      <c r="C234" s="339"/>
      <c r="D234" s="56"/>
      <c r="E234" s="370"/>
      <c r="F234" s="371"/>
      <c r="G234" s="372"/>
    </row>
    <row r="235" spans="3:7" ht="12.75" hidden="1">
      <c r="C235" s="339"/>
      <c r="D235" s="376" t="s">
        <v>117</v>
      </c>
      <c r="E235" s="370"/>
      <c r="F235" s="371"/>
      <c r="G235" s="372"/>
    </row>
    <row r="236" spans="3:7" ht="21" customHeight="1" hidden="1">
      <c r="C236" s="339"/>
      <c r="D236" s="377"/>
      <c r="E236" s="370"/>
      <c r="F236" s="371"/>
      <c r="G236" s="372"/>
    </row>
    <row r="237" spans="3:7" ht="21" customHeight="1" hidden="1">
      <c r="C237" s="339"/>
      <c r="D237" s="377"/>
      <c r="E237" s="370"/>
      <c r="F237" s="371"/>
      <c r="G237" s="372"/>
    </row>
    <row r="238" spans="3:7" ht="12.75" hidden="1">
      <c r="C238" s="339"/>
      <c r="D238" s="377"/>
      <c r="E238" s="370"/>
      <c r="F238" s="371"/>
      <c r="G238" s="372"/>
    </row>
    <row r="239" spans="3:7" ht="12.75" hidden="1">
      <c r="C239" s="339"/>
      <c r="D239" s="377"/>
      <c r="E239" s="370"/>
      <c r="F239" s="371"/>
      <c r="G239" s="372"/>
    </row>
    <row r="240" spans="3:7" ht="12.75" hidden="1">
      <c r="C240" s="339"/>
      <c r="D240" s="377"/>
      <c r="E240" s="370"/>
      <c r="F240" s="371"/>
      <c r="G240" s="372"/>
    </row>
    <row r="241" spans="3:7" ht="12.75" hidden="1">
      <c r="C241" s="339"/>
      <c r="D241" s="377"/>
      <c r="E241" s="370"/>
      <c r="F241" s="371"/>
      <c r="G241" s="372"/>
    </row>
    <row r="242" spans="3:7" ht="12.75" hidden="1">
      <c r="C242" s="339"/>
      <c r="D242" s="377"/>
      <c r="E242" s="370"/>
      <c r="F242" s="371"/>
      <c r="G242" s="372"/>
    </row>
    <row r="243" spans="3:7" ht="12.75" hidden="1">
      <c r="C243" s="366"/>
      <c r="D243" s="378"/>
      <c r="E243" s="373"/>
      <c r="F243" s="374"/>
      <c r="G243" s="375"/>
    </row>
    <row r="244" spans="3:7" ht="12.75" hidden="1">
      <c r="C244" s="66"/>
      <c r="D244" s="67"/>
      <c r="E244" s="68"/>
      <c r="F244" s="68"/>
      <c r="G244" s="68"/>
    </row>
    <row r="245" spans="3:7" ht="12.75" hidden="1">
      <c r="C245" s="338" t="s">
        <v>239</v>
      </c>
      <c r="D245" s="54" t="s">
        <v>60</v>
      </c>
      <c r="E245" s="367"/>
      <c r="F245" s="368"/>
      <c r="G245" s="369"/>
    </row>
    <row r="246" spans="3:7" ht="12.75" hidden="1">
      <c r="C246" s="339"/>
      <c r="D246" s="65"/>
      <c r="E246" s="370"/>
      <c r="F246" s="371"/>
      <c r="G246" s="372"/>
    </row>
    <row r="247" spans="3:7" ht="12.75" hidden="1">
      <c r="C247" s="339"/>
      <c r="D247" s="56"/>
      <c r="E247" s="370"/>
      <c r="F247" s="371"/>
      <c r="G247" s="372"/>
    </row>
    <row r="248" spans="3:7" ht="12.75" hidden="1">
      <c r="C248" s="339"/>
      <c r="D248" s="376" t="s">
        <v>117</v>
      </c>
      <c r="E248" s="370"/>
      <c r="F248" s="371"/>
      <c r="G248" s="372"/>
    </row>
    <row r="249" spans="3:7" ht="12.75" hidden="1">
      <c r="C249" s="339"/>
      <c r="D249" s="377"/>
      <c r="E249" s="370"/>
      <c r="F249" s="371"/>
      <c r="G249" s="372"/>
    </row>
    <row r="250" spans="3:7" ht="12.75" hidden="1">
      <c r="C250" s="339"/>
      <c r="D250" s="377"/>
      <c r="E250" s="370"/>
      <c r="F250" s="371"/>
      <c r="G250" s="372"/>
    </row>
    <row r="251" spans="3:7" ht="12.75" hidden="1">
      <c r="C251" s="339"/>
      <c r="D251" s="377"/>
      <c r="E251" s="370"/>
      <c r="F251" s="371"/>
      <c r="G251" s="372"/>
    </row>
    <row r="252" spans="3:7" ht="12.75" hidden="1">
      <c r="C252" s="339"/>
      <c r="D252" s="377"/>
      <c r="E252" s="370"/>
      <c r="F252" s="371"/>
      <c r="G252" s="372"/>
    </row>
    <row r="253" spans="3:7" ht="12.75" hidden="1">
      <c r="C253" s="339"/>
      <c r="D253" s="377"/>
      <c r="E253" s="370"/>
      <c r="F253" s="371"/>
      <c r="G253" s="372"/>
    </row>
    <row r="254" spans="3:7" ht="12.75" hidden="1">
      <c r="C254" s="339"/>
      <c r="D254" s="377"/>
      <c r="E254" s="370"/>
      <c r="F254" s="371"/>
      <c r="G254" s="372"/>
    </row>
    <row r="255" spans="3:7" ht="12.75" hidden="1">
      <c r="C255" s="339"/>
      <c r="D255" s="377"/>
      <c r="E255" s="370"/>
      <c r="F255" s="371"/>
      <c r="G255" s="372"/>
    </row>
    <row r="256" spans="3:7" ht="12.75" hidden="1">
      <c r="C256" s="366"/>
      <c r="D256" s="378"/>
      <c r="E256" s="373"/>
      <c r="F256" s="374"/>
      <c r="G256" s="375"/>
    </row>
    <row r="257" spans="3:7" ht="12.75" hidden="1">
      <c r="C257" s="58"/>
      <c r="D257" s="59"/>
      <c r="E257" s="64"/>
      <c r="F257" s="64"/>
      <c r="G257" s="64"/>
    </row>
    <row r="258" spans="3:7" ht="81.75" customHeight="1" hidden="1">
      <c r="C258" s="379" t="s">
        <v>163</v>
      </c>
      <c r="D258" s="379"/>
      <c r="E258" s="379"/>
      <c r="F258" s="379"/>
      <c r="G258" s="379"/>
    </row>
    <row r="259" spans="3:7" ht="13.5" customHeight="1" hidden="1">
      <c r="C259" s="243"/>
      <c r="D259" s="243"/>
      <c r="E259" s="243"/>
      <c r="F259" s="243"/>
      <c r="G259" s="243"/>
    </row>
    <row r="260" spans="3:7" ht="37.5" customHeight="1" hidden="1">
      <c r="C260" s="380" t="s">
        <v>62</v>
      </c>
      <c r="D260" s="381"/>
      <c r="E260" s="381"/>
      <c r="F260" s="381"/>
      <c r="G260" s="382"/>
    </row>
    <row r="261" spans="3:7" ht="13.5" hidden="1" thickBot="1">
      <c r="C261" s="49"/>
      <c r="D261" s="49"/>
      <c r="E261" s="49"/>
      <c r="F261" s="49"/>
      <c r="G261" s="49"/>
    </row>
    <row r="262" spans="3:7" ht="13.5" hidden="1" thickBot="1">
      <c r="C262" s="21" t="s">
        <v>121</v>
      </c>
      <c r="D262" s="21" t="s">
        <v>122</v>
      </c>
      <c r="E262" s="51"/>
      <c r="F262" s="52"/>
      <c r="G262" s="53"/>
    </row>
    <row r="263" spans="3:7" ht="12.75" hidden="1">
      <c r="C263" s="49"/>
      <c r="D263" s="49"/>
      <c r="E263" s="49"/>
      <c r="F263" s="49"/>
      <c r="G263" s="49"/>
    </row>
    <row r="264" spans="3:7" ht="12.75" hidden="1">
      <c r="C264" s="338" t="s">
        <v>240</v>
      </c>
      <c r="D264" s="54" t="s">
        <v>60</v>
      </c>
      <c r="E264" s="367"/>
      <c r="F264" s="368"/>
      <c r="G264" s="369"/>
    </row>
    <row r="265" spans="3:7" ht="12.75" hidden="1">
      <c r="C265" s="339"/>
      <c r="D265" s="65"/>
      <c r="E265" s="370"/>
      <c r="F265" s="371"/>
      <c r="G265" s="372"/>
    </row>
    <row r="266" spans="3:7" ht="12.75" hidden="1">
      <c r="C266" s="339"/>
      <c r="D266" s="56"/>
      <c r="E266" s="370"/>
      <c r="F266" s="371"/>
      <c r="G266" s="372"/>
    </row>
    <row r="267" spans="3:7" ht="12" customHeight="1" hidden="1">
      <c r="C267" s="339"/>
      <c r="D267" s="376" t="s">
        <v>117</v>
      </c>
      <c r="E267" s="370"/>
      <c r="F267" s="371"/>
      <c r="G267" s="372"/>
    </row>
    <row r="268" spans="3:7" ht="12.75" hidden="1">
      <c r="C268" s="339"/>
      <c r="D268" s="377"/>
      <c r="E268" s="370"/>
      <c r="F268" s="371"/>
      <c r="G268" s="372"/>
    </row>
    <row r="269" spans="3:7" ht="12.75" hidden="1">
      <c r="C269" s="339"/>
      <c r="D269" s="377"/>
      <c r="E269" s="370"/>
      <c r="F269" s="371"/>
      <c r="G269" s="372"/>
    </row>
    <row r="270" spans="3:7" ht="12.75" hidden="1">
      <c r="C270" s="339"/>
      <c r="D270" s="377"/>
      <c r="E270" s="370"/>
      <c r="F270" s="371"/>
      <c r="G270" s="372"/>
    </row>
    <row r="271" spans="3:7" ht="12.75" hidden="1">
      <c r="C271" s="339"/>
      <c r="D271" s="377"/>
      <c r="E271" s="370"/>
      <c r="F271" s="371"/>
      <c r="G271" s="372"/>
    </row>
    <row r="272" spans="3:7" ht="12.75" hidden="1">
      <c r="C272" s="339"/>
      <c r="D272" s="377"/>
      <c r="E272" s="370"/>
      <c r="F272" s="371"/>
      <c r="G272" s="372"/>
    </row>
    <row r="273" spans="3:7" ht="12.75" hidden="1">
      <c r="C273" s="339"/>
      <c r="D273" s="377"/>
      <c r="E273" s="370"/>
      <c r="F273" s="371"/>
      <c r="G273" s="372"/>
    </row>
    <row r="274" spans="3:7" ht="12.75" hidden="1">
      <c r="C274" s="339"/>
      <c r="D274" s="377"/>
      <c r="E274" s="370"/>
      <c r="F274" s="371"/>
      <c r="G274" s="372"/>
    </row>
    <row r="275" spans="3:7" ht="12.75" hidden="1">
      <c r="C275" s="366"/>
      <c r="D275" s="378"/>
      <c r="E275" s="373"/>
      <c r="F275" s="374"/>
      <c r="G275" s="375"/>
    </row>
    <row r="276" spans="3:7" ht="12.75" hidden="1">
      <c r="C276" s="57"/>
      <c r="D276" s="57"/>
      <c r="E276" s="57"/>
      <c r="F276" s="57"/>
      <c r="G276" s="57"/>
    </row>
    <row r="277" spans="3:7" ht="12.75" hidden="1">
      <c r="C277" s="338" t="s">
        <v>241</v>
      </c>
      <c r="D277" s="54" t="s">
        <v>60</v>
      </c>
      <c r="E277" s="367"/>
      <c r="F277" s="368"/>
      <c r="G277" s="369"/>
    </row>
    <row r="278" spans="3:7" ht="12.75" hidden="1">
      <c r="C278" s="339"/>
      <c r="D278" s="65"/>
      <c r="E278" s="370"/>
      <c r="F278" s="371"/>
      <c r="G278" s="372"/>
    </row>
    <row r="279" spans="3:7" ht="12.75" hidden="1">
      <c r="C279" s="339"/>
      <c r="D279" s="56"/>
      <c r="E279" s="370"/>
      <c r="F279" s="371"/>
      <c r="G279" s="372"/>
    </row>
    <row r="280" spans="3:7" ht="12" customHeight="1" hidden="1">
      <c r="C280" s="339"/>
      <c r="D280" s="376" t="s">
        <v>117</v>
      </c>
      <c r="E280" s="370"/>
      <c r="F280" s="371"/>
      <c r="G280" s="372"/>
    </row>
    <row r="281" spans="3:7" ht="12.75" hidden="1">
      <c r="C281" s="339"/>
      <c r="D281" s="377"/>
      <c r="E281" s="370"/>
      <c r="F281" s="371"/>
      <c r="G281" s="372"/>
    </row>
    <row r="282" spans="3:7" ht="12.75" hidden="1">
      <c r="C282" s="339"/>
      <c r="D282" s="377"/>
      <c r="E282" s="370"/>
      <c r="F282" s="371"/>
      <c r="G282" s="372"/>
    </row>
    <row r="283" spans="3:7" ht="12.75" hidden="1">
      <c r="C283" s="339"/>
      <c r="D283" s="377"/>
      <c r="E283" s="370"/>
      <c r="F283" s="371"/>
      <c r="G283" s="372"/>
    </row>
    <row r="284" spans="3:7" ht="12.75" hidden="1">
      <c r="C284" s="339"/>
      <c r="D284" s="377"/>
      <c r="E284" s="370"/>
      <c r="F284" s="371"/>
      <c r="G284" s="372"/>
    </row>
    <row r="285" spans="3:7" ht="12.75" hidden="1">
      <c r="C285" s="339"/>
      <c r="D285" s="377"/>
      <c r="E285" s="370"/>
      <c r="F285" s="371"/>
      <c r="G285" s="372"/>
    </row>
    <row r="286" spans="3:7" ht="12.75" hidden="1">
      <c r="C286" s="339"/>
      <c r="D286" s="377"/>
      <c r="E286" s="370"/>
      <c r="F286" s="371"/>
      <c r="G286" s="372"/>
    </row>
    <row r="287" spans="3:7" ht="12.75" hidden="1">
      <c r="C287" s="339"/>
      <c r="D287" s="377"/>
      <c r="E287" s="370"/>
      <c r="F287" s="371"/>
      <c r="G287" s="372"/>
    </row>
    <row r="288" spans="3:7" ht="12.75" hidden="1">
      <c r="C288" s="366"/>
      <c r="D288" s="378"/>
      <c r="E288" s="373"/>
      <c r="F288" s="374"/>
      <c r="G288" s="375"/>
    </row>
    <row r="289" spans="3:7" ht="12.75" hidden="1">
      <c r="C289" s="66"/>
      <c r="D289" s="67"/>
      <c r="E289" s="68"/>
      <c r="F289" s="68"/>
      <c r="G289" s="68"/>
    </row>
    <row r="290" spans="3:7" ht="12.75" hidden="1">
      <c r="C290" s="338" t="s">
        <v>242</v>
      </c>
      <c r="D290" s="54" t="s">
        <v>60</v>
      </c>
      <c r="E290" s="367"/>
      <c r="F290" s="368"/>
      <c r="G290" s="369"/>
    </row>
    <row r="291" spans="3:7" ht="12.75" hidden="1">
      <c r="C291" s="339"/>
      <c r="D291" s="65"/>
      <c r="E291" s="370"/>
      <c r="F291" s="371"/>
      <c r="G291" s="372"/>
    </row>
    <row r="292" spans="3:7" ht="12.75" hidden="1">
      <c r="C292" s="339"/>
      <c r="D292" s="56"/>
      <c r="E292" s="370"/>
      <c r="F292" s="371"/>
      <c r="G292" s="372"/>
    </row>
    <row r="293" spans="3:7" ht="12" customHeight="1" hidden="1">
      <c r="C293" s="339"/>
      <c r="D293" s="376" t="s">
        <v>117</v>
      </c>
      <c r="E293" s="370"/>
      <c r="F293" s="371"/>
      <c r="G293" s="372"/>
    </row>
    <row r="294" spans="3:7" ht="12.75" hidden="1">
      <c r="C294" s="339"/>
      <c r="D294" s="377"/>
      <c r="E294" s="370"/>
      <c r="F294" s="371"/>
      <c r="G294" s="372"/>
    </row>
    <row r="295" spans="3:7" ht="12.75" hidden="1">
      <c r="C295" s="339"/>
      <c r="D295" s="377"/>
      <c r="E295" s="370"/>
      <c r="F295" s="371"/>
      <c r="G295" s="372"/>
    </row>
    <row r="296" spans="3:7" ht="12.75" hidden="1">
      <c r="C296" s="339"/>
      <c r="D296" s="377"/>
      <c r="E296" s="370"/>
      <c r="F296" s="371"/>
      <c r="G296" s="372"/>
    </row>
    <row r="297" spans="3:7" ht="12.75" hidden="1">
      <c r="C297" s="339"/>
      <c r="D297" s="377"/>
      <c r="E297" s="370"/>
      <c r="F297" s="371"/>
      <c r="G297" s="372"/>
    </row>
    <row r="298" spans="3:7" ht="12.75" hidden="1">
      <c r="C298" s="339"/>
      <c r="D298" s="377"/>
      <c r="E298" s="370"/>
      <c r="F298" s="371"/>
      <c r="G298" s="372"/>
    </row>
    <row r="299" spans="3:7" ht="12.75" hidden="1">
      <c r="C299" s="339"/>
      <c r="D299" s="377"/>
      <c r="E299" s="370"/>
      <c r="F299" s="371"/>
      <c r="G299" s="372"/>
    </row>
    <row r="300" spans="3:7" ht="12.75" hidden="1">
      <c r="C300" s="339"/>
      <c r="D300" s="377"/>
      <c r="E300" s="370"/>
      <c r="F300" s="371"/>
      <c r="G300" s="372"/>
    </row>
    <row r="301" spans="3:7" ht="12.75" hidden="1">
      <c r="C301" s="366"/>
      <c r="D301" s="378"/>
      <c r="E301" s="373"/>
      <c r="F301" s="374"/>
      <c r="G301" s="375"/>
    </row>
    <row r="302" spans="3:7" ht="12.75" hidden="1">
      <c r="C302" s="66"/>
      <c r="D302" s="67"/>
      <c r="E302" s="68"/>
      <c r="F302" s="68"/>
      <c r="G302" s="68"/>
    </row>
    <row r="303" spans="3:7" ht="12.75" hidden="1">
      <c r="C303" s="338" t="s">
        <v>243</v>
      </c>
      <c r="D303" s="54" t="s">
        <v>60</v>
      </c>
      <c r="E303" s="367"/>
      <c r="F303" s="368"/>
      <c r="G303" s="369"/>
    </row>
    <row r="304" spans="3:7" ht="12.75" hidden="1">
      <c r="C304" s="339"/>
      <c r="D304" s="65"/>
      <c r="E304" s="370"/>
      <c r="F304" s="371"/>
      <c r="G304" s="372"/>
    </row>
    <row r="305" spans="3:7" ht="12.75" hidden="1">
      <c r="C305" s="339"/>
      <c r="D305" s="56"/>
      <c r="E305" s="370"/>
      <c r="F305" s="371"/>
      <c r="G305" s="372"/>
    </row>
    <row r="306" spans="3:7" ht="12" customHeight="1" hidden="1">
      <c r="C306" s="339"/>
      <c r="D306" s="376" t="s">
        <v>117</v>
      </c>
      <c r="E306" s="370"/>
      <c r="F306" s="371"/>
      <c r="G306" s="372"/>
    </row>
    <row r="307" spans="3:7" ht="12.75" hidden="1">
      <c r="C307" s="339"/>
      <c r="D307" s="377"/>
      <c r="E307" s="370"/>
      <c r="F307" s="371"/>
      <c r="G307" s="372"/>
    </row>
    <row r="308" spans="3:7" ht="12.75" hidden="1">
      <c r="C308" s="339"/>
      <c r="D308" s="377"/>
      <c r="E308" s="370"/>
      <c r="F308" s="371"/>
      <c r="G308" s="372"/>
    </row>
    <row r="309" spans="3:7" ht="12.75" hidden="1">
      <c r="C309" s="339"/>
      <c r="D309" s="377"/>
      <c r="E309" s="370"/>
      <c r="F309" s="371"/>
      <c r="G309" s="372"/>
    </row>
    <row r="310" spans="3:7" ht="12.75" hidden="1">
      <c r="C310" s="339"/>
      <c r="D310" s="377"/>
      <c r="E310" s="370"/>
      <c r="F310" s="371"/>
      <c r="G310" s="372"/>
    </row>
    <row r="311" spans="3:7" ht="12.75" hidden="1">
      <c r="C311" s="339"/>
      <c r="D311" s="377"/>
      <c r="E311" s="370"/>
      <c r="F311" s="371"/>
      <c r="G311" s="372"/>
    </row>
    <row r="312" spans="3:7" ht="12.75" hidden="1">
      <c r="C312" s="339"/>
      <c r="D312" s="377"/>
      <c r="E312" s="370"/>
      <c r="F312" s="371"/>
      <c r="G312" s="372"/>
    </row>
    <row r="313" spans="3:7" ht="12.75" hidden="1">
      <c r="C313" s="339"/>
      <c r="D313" s="377"/>
      <c r="E313" s="370"/>
      <c r="F313" s="371"/>
      <c r="G313" s="372"/>
    </row>
    <row r="314" spans="3:7" ht="12.75" hidden="1">
      <c r="C314" s="366"/>
      <c r="D314" s="378"/>
      <c r="E314" s="373"/>
      <c r="F314" s="374"/>
      <c r="G314" s="375"/>
    </row>
    <row r="315" spans="3:7" ht="12.75" hidden="1">
      <c r="C315" s="66"/>
      <c r="D315" s="67"/>
      <c r="E315" s="68"/>
      <c r="F315" s="68"/>
      <c r="G315" s="68"/>
    </row>
    <row r="316" spans="3:7" ht="12.75" hidden="1">
      <c r="C316" s="338" t="s">
        <v>244</v>
      </c>
      <c r="D316" s="54" t="s">
        <v>60</v>
      </c>
      <c r="E316" s="367"/>
      <c r="F316" s="368"/>
      <c r="G316" s="369"/>
    </row>
    <row r="317" spans="3:7" ht="12.75" hidden="1">
      <c r="C317" s="339"/>
      <c r="D317" s="65"/>
      <c r="E317" s="370"/>
      <c r="F317" s="371"/>
      <c r="G317" s="372"/>
    </row>
    <row r="318" spans="3:7" ht="12.75" hidden="1">
      <c r="C318" s="339"/>
      <c r="D318" s="56"/>
      <c r="E318" s="370"/>
      <c r="F318" s="371"/>
      <c r="G318" s="372"/>
    </row>
    <row r="319" spans="3:7" ht="12" customHeight="1" hidden="1">
      <c r="C319" s="339"/>
      <c r="D319" s="376" t="s">
        <v>117</v>
      </c>
      <c r="E319" s="370"/>
      <c r="F319" s="371"/>
      <c r="G319" s="372"/>
    </row>
    <row r="320" spans="3:7" ht="12.75" hidden="1">
      <c r="C320" s="339"/>
      <c r="D320" s="377"/>
      <c r="E320" s="370"/>
      <c r="F320" s="371"/>
      <c r="G320" s="372"/>
    </row>
    <row r="321" spans="3:7" ht="12.75" hidden="1">
      <c r="C321" s="339"/>
      <c r="D321" s="377"/>
      <c r="E321" s="370"/>
      <c r="F321" s="371"/>
      <c r="G321" s="372"/>
    </row>
    <row r="322" spans="3:7" ht="12.75" hidden="1">
      <c r="C322" s="339"/>
      <c r="D322" s="377"/>
      <c r="E322" s="370"/>
      <c r="F322" s="371"/>
      <c r="G322" s="372"/>
    </row>
    <row r="323" spans="3:7" ht="12.75" hidden="1">
      <c r="C323" s="339"/>
      <c r="D323" s="377"/>
      <c r="E323" s="370"/>
      <c r="F323" s="371"/>
      <c r="G323" s="372"/>
    </row>
    <row r="324" spans="3:7" ht="12.75" hidden="1">
      <c r="C324" s="339"/>
      <c r="D324" s="377"/>
      <c r="E324" s="370"/>
      <c r="F324" s="371"/>
      <c r="G324" s="372"/>
    </row>
    <row r="325" spans="3:7" ht="12.75" hidden="1">
      <c r="C325" s="339"/>
      <c r="D325" s="377"/>
      <c r="E325" s="370"/>
      <c r="F325" s="371"/>
      <c r="G325" s="372"/>
    </row>
    <row r="326" spans="3:7" ht="12.75" hidden="1">
      <c r="C326" s="339"/>
      <c r="D326" s="377"/>
      <c r="E326" s="370"/>
      <c r="F326" s="371"/>
      <c r="G326" s="372"/>
    </row>
    <row r="327" spans="3:7" ht="12.75" hidden="1">
      <c r="C327" s="366"/>
      <c r="D327" s="378"/>
      <c r="E327" s="373"/>
      <c r="F327" s="374"/>
      <c r="G327" s="375"/>
    </row>
    <row r="328" spans="3:7" ht="12.75" hidden="1">
      <c r="C328" s="58"/>
      <c r="D328" s="59"/>
      <c r="E328" s="64"/>
      <c r="F328" s="64"/>
      <c r="G328" s="64"/>
    </row>
    <row r="329" spans="3:7" ht="78" customHeight="1" hidden="1">
      <c r="C329" s="379" t="s">
        <v>157</v>
      </c>
      <c r="D329" s="379"/>
      <c r="E329" s="379"/>
      <c r="F329" s="379"/>
      <c r="G329" s="379"/>
    </row>
    <row r="330" spans="3:7" ht="13.5" customHeight="1" hidden="1">
      <c r="C330" s="243"/>
      <c r="D330" s="243"/>
      <c r="E330" s="243"/>
      <c r="F330" s="243"/>
      <c r="G330" s="243"/>
    </row>
    <row r="331" spans="3:7" ht="45" customHeight="1" hidden="1">
      <c r="C331" s="380" t="s">
        <v>62</v>
      </c>
      <c r="D331" s="381"/>
      <c r="E331" s="381"/>
      <c r="F331" s="381"/>
      <c r="G331" s="382"/>
    </row>
    <row r="332" spans="3:7" ht="13.5" hidden="1" thickBot="1">
      <c r="C332" s="49"/>
      <c r="D332" s="49"/>
      <c r="E332" s="49"/>
      <c r="F332" s="49"/>
      <c r="G332" s="49"/>
    </row>
    <row r="333" spans="3:7" ht="13.5" hidden="1" thickBot="1">
      <c r="C333" s="21" t="s">
        <v>121</v>
      </c>
      <c r="D333" s="21" t="s">
        <v>122</v>
      </c>
      <c r="E333" s="51"/>
      <c r="F333" s="52"/>
      <c r="G333" s="53"/>
    </row>
    <row r="334" spans="3:7" ht="12.75" hidden="1">
      <c r="C334" s="49"/>
      <c r="D334" s="49"/>
      <c r="E334" s="49"/>
      <c r="F334" s="49"/>
      <c r="G334" s="49"/>
    </row>
    <row r="335" spans="3:7" ht="12.75" hidden="1">
      <c r="C335" s="338" t="s">
        <v>252</v>
      </c>
      <c r="D335" s="54" t="s">
        <v>60</v>
      </c>
      <c r="E335" s="367"/>
      <c r="F335" s="368"/>
      <c r="G335" s="369"/>
    </row>
    <row r="336" spans="3:7" ht="12.75" hidden="1">
      <c r="C336" s="339"/>
      <c r="D336" s="65"/>
      <c r="E336" s="370"/>
      <c r="F336" s="371"/>
      <c r="G336" s="372"/>
    </row>
    <row r="337" spans="3:7" ht="12.75" hidden="1">
      <c r="C337" s="339"/>
      <c r="D337" s="56"/>
      <c r="E337" s="370"/>
      <c r="F337" s="371"/>
      <c r="G337" s="372"/>
    </row>
    <row r="338" spans="3:7" ht="12" customHeight="1" hidden="1">
      <c r="C338" s="339"/>
      <c r="D338" s="376" t="s">
        <v>117</v>
      </c>
      <c r="E338" s="370"/>
      <c r="F338" s="371"/>
      <c r="G338" s="372"/>
    </row>
    <row r="339" spans="3:7" ht="12.75" hidden="1">
      <c r="C339" s="339"/>
      <c r="D339" s="377"/>
      <c r="E339" s="370"/>
      <c r="F339" s="371"/>
      <c r="G339" s="372"/>
    </row>
    <row r="340" spans="3:7" ht="12.75" hidden="1">
      <c r="C340" s="339"/>
      <c r="D340" s="377"/>
      <c r="E340" s="370"/>
      <c r="F340" s="371"/>
      <c r="G340" s="372"/>
    </row>
    <row r="341" spans="3:7" ht="12.75" hidden="1">
      <c r="C341" s="339"/>
      <c r="D341" s="377"/>
      <c r="E341" s="370"/>
      <c r="F341" s="371"/>
      <c r="G341" s="372"/>
    </row>
    <row r="342" spans="3:7" ht="12.75" hidden="1">
      <c r="C342" s="339"/>
      <c r="D342" s="377"/>
      <c r="E342" s="370"/>
      <c r="F342" s="371"/>
      <c r="G342" s="372"/>
    </row>
    <row r="343" spans="3:7" ht="12.75" hidden="1">
      <c r="C343" s="339"/>
      <c r="D343" s="377"/>
      <c r="E343" s="370"/>
      <c r="F343" s="371"/>
      <c r="G343" s="372"/>
    </row>
    <row r="344" spans="3:7" ht="12.75" hidden="1">
      <c r="C344" s="339"/>
      <c r="D344" s="377"/>
      <c r="E344" s="370"/>
      <c r="F344" s="371"/>
      <c r="G344" s="372"/>
    </row>
    <row r="345" spans="3:7" ht="12.75" hidden="1">
      <c r="C345" s="339"/>
      <c r="D345" s="377"/>
      <c r="E345" s="370"/>
      <c r="F345" s="371"/>
      <c r="G345" s="372"/>
    </row>
    <row r="346" spans="3:7" ht="6" customHeight="1" hidden="1">
      <c r="C346" s="366"/>
      <c r="D346" s="378"/>
      <c r="E346" s="373"/>
      <c r="F346" s="374"/>
      <c r="G346" s="375"/>
    </row>
    <row r="347" spans="3:7" ht="12.75" hidden="1">
      <c r="C347" s="57"/>
      <c r="D347" s="57"/>
      <c r="E347" s="57"/>
      <c r="F347" s="57"/>
      <c r="G347" s="57"/>
    </row>
    <row r="348" spans="3:7" ht="12.75" hidden="1">
      <c r="C348" s="338" t="s">
        <v>253</v>
      </c>
      <c r="D348" s="54" t="s">
        <v>60</v>
      </c>
      <c r="E348" s="367"/>
      <c r="F348" s="368"/>
      <c r="G348" s="369"/>
    </row>
    <row r="349" spans="3:7" ht="12.75" hidden="1">
      <c r="C349" s="339"/>
      <c r="D349" s="65"/>
      <c r="E349" s="370"/>
      <c r="F349" s="371"/>
      <c r="G349" s="372"/>
    </row>
    <row r="350" spans="3:7" ht="12.75" hidden="1">
      <c r="C350" s="339"/>
      <c r="D350" s="56"/>
      <c r="E350" s="370"/>
      <c r="F350" s="371"/>
      <c r="G350" s="372"/>
    </row>
    <row r="351" spans="3:7" ht="12" customHeight="1" hidden="1">
      <c r="C351" s="339"/>
      <c r="D351" s="376" t="s">
        <v>117</v>
      </c>
      <c r="E351" s="370"/>
      <c r="F351" s="371"/>
      <c r="G351" s="372"/>
    </row>
    <row r="352" spans="3:7" ht="12.75" hidden="1">
      <c r="C352" s="339"/>
      <c r="D352" s="377"/>
      <c r="E352" s="370"/>
      <c r="F352" s="371"/>
      <c r="G352" s="372"/>
    </row>
    <row r="353" spans="3:7" ht="12" customHeight="1" hidden="1">
      <c r="C353" s="339"/>
      <c r="D353" s="377"/>
      <c r="E353" s="370"/>
      <c r="F353" s="371"/>
      <c r="G353" s="372"/>
    </row>
    <row r="354" spans="3:7" ht="12.75" hidden="1">
      <c r="C354" s="339"/>
      <c r="D354" s="377"/>
      <c r="E354" s="370"/>
      <c r="F354" s="371"/>
      <c r="G354" s="372"/>
    </row>
    <row r="355" spans="3:7" ht="12.75" hidden="1">
      <c r="C355" s="339"/>
      <c r="D355" s="377"/>
      <c r="E355" s="370"/>
      <c r="F355" s="371"/>
      <c r="G355" s="372"/>
    </row>
    <row r="356" spans="3:7" ht="12.75" hidden="1">
      <c r="C356" s="339"/>
      <c r="D356" s="377"/>
      <c r="E356" s="370"/>
      <c r="F356" s="371"/>
      <c r="G356" s="372"/>
    </row>
    <row r="357" spans="3:7" ht="12.75" hidden="1">
      <c r="C357" s="339"/>
      <c r="D357" s="377"/>
      <c r="E357" s="370"/>
      <c r="F357" s="371"/>
      <c r="G357" s="372"/>
    </row>
    <row r="358" spans="3:7" ht="12.75" hidden="1">
      <c r="C358" s="339"/>
      <c r="D358" s="377"/>
      <c r="E358" s="370"/>
      <c r="F358" s="371"/>
      <c r="G358" s="372"/>
    </row>
    <row r="359" spans="3:7" ht="12" customHeight="1" hidden="1">
      <c r="C359" s="366"/>
      <c r="D359" s="378"/>
      <c r="E359" s="373"/>
      <c r="F359" s="374"/>
      <c r="G359" s="375"/>
    </row>
    <row r="360" spans="3:7" ht="12.75" hidden="1">
      <c r="C360" s="66"/>
      <c r="D360" s="67"/>
      <c r="E360" s="68"/>
      <c r="F360" s="68"/>
      <c r="G360" s="68"/>
    </row>
    <row r="361" spans="3:7" ht="12.75" hidden="1">
      <c r="C361" s="338" t="s">
        <v>255</v>
      </c>
      <c r="D361" s="54" t="s">
        <v>60</v>
      </c>
      <c r="E361" s="367"/>
      <c r="F361" s="368"/>
      <c r="G361" s="369"/>
    </row>
    <row r="362" spans="3:7" ht="12.75" hidden="1">
      <c r="C362" s="339"/>
      <c r="D362" s="65"/>
      <c r="E362" s="370"/>
      <c r="F362" s="371"/>
      <c r="G362" s="372"/>
    </row>
    <row r="363" spans="3:7" ht="12.75" hidden="1">
      <c r="C363" s="339"/>
      <c r="D363" s="56"/>
      <c r="E363" s="370"/>
      <c r="F363" s="371"/>
      <c r="G363" s="372"/>
    </row>
    <row r="364" spans="3:7" ht="12" customHeight="1" hidden="1">
      <c r="C364" s="339"/>
      <c r="D364" s="376" t="s">
        <v>117</v>
      </c>
      <c r="E364" s="370"/>
      <c r="F364" s="371"/>
      <c r="G364" s="372"/>
    </row>
    <row r="365" spans="3:7" ht="12.75" hidden="1">
      <c r="C365" s="339"/>
      <c r="D365" s="377"/>
      <c r="E365" s="370"/>
      <c r="F365" s="371"/>
      <c r="G365" s="372"/>
    </row>
    <row r="366" spans="3:7" ht="12" customHeight="1" hidden="1">
      <c r="C366" s="339"/>
      <c r="D366" s="377"/>
      <c r="E366" s="370"/>
      <c r="F366" s="371"/>
      <c r="G366" s="372"/>
    </row>
    <row r="367" spans="3:7" ht="12.75" hidden="1">
      <c r="C367" s="339"/>
      <c r="D367" s="377"/>
      <c r="E367" s="370"/>
      <c r="F367" s="371"/>
      <c r="G367" s="372"/>
    </row>
    <row r="368" spans="3:7" ht="12.75" hidden="1">
      <c r="C368" s="339"/>
      <c r="D368" s="377"/>
      <c r="E368" s="370"/>
      <c r="F368" s="371"/>
      <c r="G368" s="372"/>
    </row>
    <row r="369" spans="3:7" ht="12.75" hidden="1">
      <c r="C369" s="339"/>
      <c r="D369" s="377"/>
      <c r="E369" s="370"/>
      <c r="F369" s="371"/>
      <c r="G369" s="372"/>
    </row>
    <row r="370" spans="3:7" ht="12.75" hidden="1">
      <c r="C370" s="339"/>
      <c r="D370" s="377"/>
      <c r="E370" s="370"/>
      <c r="F370" s="371"/>
      <c r="G370" s="372"/>
    </row>
    <row r="371" spans="3:7" ht="12.75" hidden="1">
      <c r="C371" s="339"/>
      <c r="D371" s="377"/>
      <c r="E371" s="370"/>
      <c r="F371" s="371"/>
      <c r="G371" s="372"/>
    </row>
    <row r="372" spans="3:7" ht="14.25" customHeight="1" hidden="1">
      <c r="C372" s="366"/>
      <c r="D372" s="378"/>
      <c r="E372" s="373"/>
      <c r="F372" s="374"/>
      <c r="G372" s="375"/>
    </row>
    <row r="373" spans="3:7" ht="12.75" hidden="1">
      <c r="C373" s="66"/>
      <c r="D373" s="67"/>
      <c r="E373" s="68"/>
      <c r="F373" s="68"/>
      <c r="G373" s="68"/>
    </row>
    <row r="374" spans="3:7" ht="12.75" hidden="1">
      <c r="C374" s="338" t="s">
        <v>256</v>
      </c>
      <c r="D374" s="54" t="s">
        <v>60</v>
      </c>
      <c r="E374" s="367"/>
      <c r="F374" s="368"/>
      <c r="G374" s="369"/>
    </row>
    <row r="375" spans="3:7" ht="12.75" hidden="1">
      <c r="C375" s="339"/>
      <c r="D375" s="65"/>
      <c r="E375" s="370"/>
      <c r="F375" s="371"/>
      <c r="G375" s="372"/>
    </row>
    <row r="376" spans="3:7" ht="12.75" hidden="1">
      <c r="C376" s="339"/>
      <c r="D376" s="56"/>
      <c r="E376" s="370"/>
      <c r="F376" s="371"/>
      <c r="G376" s="372"/>
    </row>
    <row r="377" spans="3:7" ht="12" customHeight="1" hidden="1">
      <c r="C377" s="339"/>
      <c r="D377" s="376" t="s">
        <v>117</v>
      </c>
      <c r="E377" s="370"/>
      <c r="F377" s="371"/>
      <c r="G377" s="372"/>
    </row>
    <row r="378" spans="3:7" ht="12.75" hidden="1">
      <c r="C378" s="339"/>
      <c r="D378" s="377"/>
      <c r="E378" s="370"/>
      <c r="F378" s="371"/>
      <c r="G378" s="372"/>
    </row>
    <row r="379" spans="3:7" ht="12" customHeight="1" hidden="1">
      <c r="C379" s="339"/>
      <c r="D379" s="377"/>
      <c r="E379" s="370"/>
      <c r="F379" s="371"/>
      <c r="G379" s="372"/>
    </row>
    <row r="380" spans="3:7" ht="12.75" hidden="1">
      <c r="C380" s="339"/>
      <c r="D380" s="377"/>
      <c r="E380" s="370"/>
      <c r="F380" s="371"/>
      <c r="G380" s="372"/>
    </row>
    <row r="381" spans="3:7" ht="12.75" hidden="1">
      <c r="C381" s="339"/>
      <c r="D381" s="377"/>
      <c r="E381" s="370"/>
      <c r="F381" s="371"/>
      <c r="G381" s="372"/>
    </row>
    <row r="382" spans="3:7" ht="12.75" hidden="1">
      <c r="C382" s="339"/>
      <c r="D382" s="377"/>
      <c r="E382" s="370"/>
      <c r="F382" s="371"/>
      <c r="G382" s="372"/>
    </row>
    <row r="383" spans="3:7" ht="12.75" hidden="1">
      <c r="C383" s="339"/>
      <c r="D383" s="377"/>
      <c r="E383" s="370"/>
      <c r="F383" s="371"/>
      <c r="G383" s="372"/>
    </row>
    <row r="384" spans="3:7" ht="12.75" hidden="1">
      <c r="C384" s="339"/>
      <c r="D384" s="377"/>
      <c r="E384" s="370"/>
      <c r="F384" s="371"/>
      <c r="G384" s="372"/>
    </row>
    <row r="385" spans="3:7" ht="12" customHeight="1" hidden="1">
      <c r="C385" s="366"/>
      <c r="D385" s="378"/>
      <c r="E385" s="373"/>
      <c r="F385" s="374"/>
      <c r="G385" s="375"/>
    </row>
    <row r="386" spans="3:7" ht="12.75" hidden="1">
      <c r="C386" s="66"/>
      <c r="D386" s="67"/>
      <c r="E386" s="68"/>
      <c r="F386" s="68"/>
      <c r="G386" s="68"/>
    </row>
    <row r="387" spans="3:7" ht="12.75" hidden="1">
      <c r="C387" s="338" t="s">
        <v>139</v>
      </c>
      <c r="D387" s="54" t="s">
        <v>60</v>
      </c>
      <c r="E387" s="367"/>
      <c r="F387" s="368"/>
      <c r="G387" s="369"/>
    </row>
    <row r="388" spans="3:7" ht="12.75" hidden="1">
      <c r="C388" s="339"/>
      <c r="D388" s="65"/>
      <c r="E388" s="370"/>
      <c r="F388" s="371"/>
      <c r="G388" s="372"/>
    </row>
    <row r="389" spans="3:7" ht="12.75" hidden="1">
      <c r="C389" s="339"/>
      <c r="D389" s="56"/>
      <c r="E389" s="370"/>
      <c r="F389" s="371"/>
      <c r="G389" s="372"/>
    </row>
    <row r="390" spans="3:7" ht="12" customHeight="1" hidden="1">
      <c r="C390" s="339"/>
      <c r="D390" s="376" t="s">
        <v>117</v>
      </c>
      <c r="E390" s="370"/>
      <c r="F390" s="371"/>
      <c r="G390" s="372"/>
    </row>
    <row r="391" spans="3:7" ht="12.75" hidden="1">
      <c r="C391" s="339"/>
      <c r="D391" s="377"/>
      <c r="E391" s="370"/>
      <c r="F391" s="371"/>
      <c r="G391" s="372"/>
    </row>
    <row r="392" spans="3:7" ht="12" customHeight="1" hidden="1">
      <c r="C392" s="339"/>
      <c r="D392" s="377"/>
      <c r="E392" s="370"/>
      <c r="F392" s="371"/>
      <c r="G392" s="372"/>
    </row>
    <row r="393" spans="3:7" ht="12.75" hidden="1">
      <c r="C393" s="339"/>
      <c r="D393" s="377"/>
      <c r="E393" s="370"/>
      <c r="F393" s="371"/>
      <c r="G393" s="372"/>
    </row>
    <row r="394" spans="3:7" ht="12.75" hidden="1">
      <c r="C394" s="339"/>
      <c r="D394" s="377"/>
      <c r="E394" s="370"/>
      <c r="F394" s="371"/>
      <c r="G394" s="372"/>
    </row>
    <row r="395" spans="3:7" ht="12.75" hidden="1">
      <c r="C395" s="339"/>
      <c r="D395" s="377"/>
      <c r="E395" s="370"/>
      <c r="F395" s="371"/>
      <c r="G395" s="372"/>
    </row>
    <row r="396" spans="3:7" ht="12.75" hidden="1">
      <c r="C396" s="339"/>
      <c r="D396" s="377"/>
      <c r="E396" s="370"/>
      <c r="F396" s="371"/>
      <c r="G396" s="372"/>
    </row>
    <row r="397" spans="3:7" ht="12.75" hidden="1">
      <c r="C397" s="339"/>
      <c r="D397" s="377"/>
      <c r="E397" s="370"/>
      <c r="F397" s="371"/>
      <c r="G397" s="372"/>
    </row>
    <row r="398" spans="3:7" ht="12" customHeight="1" hidden="1">
      <c r="C398" s="366"/>
      <c r="D398" s="378"/>
      <c r="E398" s="373"/>
      <c r="F398" s="374"/>
      <c r="G398" s="375"/>
    </row>
    <row r="399" spans="3:7" ht="12.75" hidden="1">
      <c r="C399" s="66"/>
      <c r="D399" s="67"/>
      <c r="E399" s="68"/>
      <c r="F399" s="68"/>
      <c r="G399" s="68"/>
    </row>
    <row r="400" spans="3:7" ht="12.75" hidden="1">
      <c r="C400" s="338" t="s">
        <v>257</v>
      </c>
      <c r="D400" s="54" t="s">
        <v>60</v>
      </c>
      <c r="E400" s="367"/>
      <c r="F400" s="368"/>
      <c r="G400" s="369"/>
    </row>
    <row r="401" spans="3:7" ht="12.75" hidden="1">
      <c r="C401" s="339"/>
      <c r="D401" s="65"/>
      <c r="E401" s="370"/>
      <c r="F401" s="371"/>
      <c r="G401" s="372"/>
    </row>
    <row r="402" spans="3:7" ht="12.75" hidden="1">
      <c r="C402" s="339"/>
      <c r="D402" s="56"/>
      <c r="E402" s="370"/>
      <c r="F402" s="371"/>
      <c r="G402" s="372"/>
    </row>
    <row r="403" spans="3:7" ht="12" customHeight="1" hidden="1">
      <c r="C403" s="339"/>
      <c r="D403" s="376" t="s">
        <v>117</v>
      </c>
      <c r="E403" s="370"/>
      <c r="F403" s="371"/>
      <c r="G403" s="372"/>
    </row>
    <row r="404" spans="3:7" ht="12.75" hidden="1">
      <c r="C404" s="339"/>
      <c r="D404" s="377"/>
      <c r="E404" s="370"/>
      <c r="F404" s="371"/>
      <c r="G404" s="372"/>
    </row>
    <row r="405" spans="3:7" ht="12" customHeight="1" hidden="1">
      <c r="C405" s="339"/>
      <c r="D405" s="377"/>
      <c r="E405" s="370"/>
      <c r="F405" s="371"/>
      <c r="G405" s="372"/>
    </row>
    <row r="406" spans="3:7" ht="12.75" hidden="1">
      <c r="C406" s="339"/>
      <c r="D406" s="377"/>
      <c r="E406" s="370"/>
      <c r="F406" s="371"/>
      <c r="G406" s="372"/>
    </row>
    <row r="407" spans="3:7" ht="12.75" hidden="1">
      <c r="C407" s="339"/>
      <c r="D407" s="377"/>
      <c r="E407" s="370"/>
      <c r="F407" s="371"/>
      <c r="G407" s="372"/>
    </row>
    <row r="408" spans="3:7" ht="12.75" hidden="1">
      <c r="C408" s="339"/>
      <c r="D408" s="377"/>
      <c r="E408" s="370"/>
      <c r="F408" s="371"/>
      <c r="G408" s="372"/>
    </row>
    <row r="409" spans="3:7" ht="12.75" hidden="1">
      <c r="C409" s="339"/>
      <c r="D409" s="377"/>
      <c r="E409" s="370"/>
      <c r="F409" s="371"/>
      <c r="G409" s="372"/>
    </row>
    <row r="410" spans="3:7" ht="12.75" hidden="1">
      <c r="C410" s="339"/>
      <c r="D410" s="377"/>
      <c r="E410" s="370"/>
      <c r="F410" s="371"/>
      <c r="G410" s="372"/>
    </row>
    <row r="411" spans="3:7" ht="12" customHeight="1" hidden="1">
      <c r="C411" s="366"/>
      <c r="D411" s="378"/>
      <c r="E411" s="373"/>
      <c r="F411" s="374"/>
      <c r="G411" s="375"/>
    </row>
    <row r="412" spans="3:7" ht="12.75" hidden="1">
      <c r="C412" s="66"/>
      <c r="D412" s="67"/>
      <c r="E412" s="68"/>
      <c r="F412" s="68"/>
      <c r="G412" s="68"/>
    </row>
    <row r="413" spans="3:7" ht="12.75" hidden="1">
      <c r="C413" s="338" t="s">
        <v>237</v>
      </c>
      <c r="D413" s="54" t="s">
        <v>60</v>
      </c>
      <c r="E413" s="367"/>
      <c r="F413" s="368"/>
      <c r="G413" s="369"/>
    </row>
    <row r="414" spans="3:7" ht="12.75" hidden="1">
      <c r="C414" s="339"/>
      <c r="D414" s="65"/>
      <c r="E414" s="370"/>
      <c r="F414" s="371"/>
      <c r="G414" s="372"/>
    </row>
    <row r="415" spans="3:7" ht="12.75" hidden="1">
      <c r="C415" s="339"/>
      <c r="D415" s="56"/>
      <c r="E415" s="370"/>
      <c r="F415" s="371"/>
      <c r="G415" s="372"/>
    </row>
    <row r="416" spans="3:7" ht="12" customHeight="1" hidden="1">
      <c r="C416" s="339"/>
      <c r="D416" s="376" t="s">
        <v>117</v>
      </c>
      <c r="E416" s="370"/>
      <c r="F416" s="371"/>
      <c r="G416" s="372"/>
    </row>
    <row r="417" spans="3:7" ht="12.75" hidden="1">
      <c r="C417" s="339"/>
      <c r="D417" s="377"/>
      <c r="E417" s="370"/>
      <c r="F417" s="371"/>
      <c r="G417" s="372"/>
    </row>
    <row r="418" spans="3:7" ht="12" customHeight="1" hidden="1">
      <c r="C418" s="339"/>
      <c r="D418" s="377"/>
      <c r="E418" s="370"/>
      <c r="F418" s="371"/>
      <c r="G418" s="372"/>
    </row>
    <row r="419" spans="3:7" ht="12.75" hidden="1">
      <c r="C419" s="339"/>
      <c r="D419" s="377"/>
      <c r="E419" s="370"/>
      <c r="F419" s="371"/>
      <c r="G419" s="372"/>
    </row>
    <row r="420" spans="3:7" ht="12.75" hidden="1">
      <c r="C420" s="339"/>
      <c r="D420" s="377"/>
      <c r="E420" s="370"/>
      <c r="F420" s="371"/>
      <c r="G420" s="372"/>
    </row>
    <row r="421" spans="3:7" ht="12.75" hidden="1">
      <c r="C421" s="339"/>
      <c r="D421" s="377"/>
      <c r="E421" s="370"/>
      <c r="F421" s="371"/>
      <c r="G421" s="372"/>
    </row>
    <row r="422" spans="3:7" ht="12.75" hidden="1">
      <c r="C422" s="339"/>
      <c r="D422" s="377"/>
      <c r="E422" s="370"/>
      <c r="F422" s="371"/>
      <c r="G422" s="372"/>
    </row>
    <row r="423" spans="3:7" ht="12.75" hidden="1">
      <c r="C423" s="339"/>
      <c r="D423" s="377"/>
      <c r="E423" s="370"/>
      <c r="F423" s="371"/>
      <c r="G423" s="372"/>
    </row>
    <row r="424" spans="3:7" ht="12" customHeight="1" hidden="1">
      <c r="C424" s="366"/>
      <c r="D424" s="378"/>
      <c r="E424" s="373"/>
      <c r="F424" s="374"/>
      <c r="G424" s="375"/>
    </row>
    <row r="425" spans="3:7" ht="5.25" customHeight="1">
      <c r="C425" s="58"/>
      <c r="D425" s="59"/>
      <c r="E425" s="64"/>
      <c r="F425" s="64"/>
      <c r="G425" s="64"/>
    </row>
    <row r="426" spans="3:9" ht="12.75">
      <c r="C426" s="69" t="s">
        <v>185</v>
      </c>
      <c r="D426" s="70"/>
      <c r="E426" s="70" t="s">
        <v>186</v>
      </c>
      <c r="F426" s="70"/>
      <c r="G426" s="111">
        <v>1608000</v>
      </c>
      <c r="H426" s="71" t="s">
        <v>63</v>
      </c>
      <c r="I426" s="72"/>
    </row>
    <row r="427" spans="3:9" ht="13.5" thickBot="1">
      <c r="C427" s="49"/>
      <c r="D427" s="49"/>
      <c r="E427" s="49"/>
      <c r="F427" s="49"/>
      <c r="G427" s="49"/>
      <c r="H427" s="30"/>
      <c r="I427" s="30"/>
    </row>
    <row r="428" spans="1:9" ht="39" thickBot="1">
      <c r="A428" s="254" t="s">
        <v>271</v>
      </c>
      <c r="B428" s="254" t="s">
        <v>187</v>
      </c>
      <c r="C428" s="22" t="s">
        <v>188</v>
      </c>
      <c r="D428" s="22" t="s">
        <v>189</v>
      </c>
      <c r="E428" s="254" t="s">
        <v>258</v>
      </c>
      <c r="F428" s="22" t="s">
        <v>64</v>
      </c>
      <c r="G428" s="22" t="s">
        <v>65</v>
      </c>
      <c r="H428" s="258" t="s">
        <v>190</v>
      </c>
      <c r="I428" s="258" t="s">
        <v>191</v>
      </c>
    </row>
    <row r="429" spans="1:9" ht="12.75">
      <c r="A429" s="259"/>
      <c r="B429" s="165"/>
      <c r="C429" s="172" t="s">
        <v>164</v>
      </c>
      <c r="D429" s="166"/>
      <c r="E429" s="73"/>
      <c r="F429" s="74"/>
      <c r="G429" s="112">
        <v>0</v>
      </c>
      <c r="H429" s="113"/>
      <c r="I429" s="75"/>
    </row>
    <row r="430" spans="1:9" ht="12.75" customHeight="1">
      <c r="A430" s="260"/>
      <c r="B430" s="167" t="s">
        <v>33</v>
      </c>
      <c r="C430" s="168" t="s">
        <v>165</v>
      </c>
      <c r="D430" s="169">
        <v>300000</v>
      </c>
      <c r="E430" s="73"/>
      <c r="F430" s="142" t="s">
        <v>116</v>
      </c>
      <c r="G430" s="143">
        <v>0</v>
      </c>
      <c r="H430" s="77"/>
      <c r="I430" s="78"/>
    </row>
    <row r="431" spans="1:9" ht="12.75">
      <c r="A431" s="260"/>
      <c r="B431" s="167" t="s">
        <v>33</v>
      </c>
      <c r="C431" s="168" t="s">
        <v>111</v>
      </c>
      <c r="D431" s="169">
        <v>60000</v>
      </c>
      <c r="E431" s="73"/>
      <c r="F431" s="142" t="s">
        <v>116</v>
      </c>
      <c r="G431" s="143">
        <v>0</v>
      </c>
      <c r="H431" s="77"/>
      <c r="I431" s="78"/>
    </row>
    <row r="432" spans="1:9" ht="12.75">
      <c r="A432" s="260"/>
      <c r="B432" s="167" t="s">
        <v>33</v>
      </c>
      <c r="C432" s="168" t="s">
        <v>112</v>
      </c>
      <c r="D432" s="169">
        <v>40000</v>
      </c>
      <c r="E432" s="73"/>
      <c r="F432" s="142" t="s">
        <v>116</v>
      </c>
      <c r="G432" s="143">
        <v>0</v>
      </c>
      <c r="H432" s="77"/>
      <c r="I432" s="78"/>
    </row>
    <row r="433" spans="1:9" ht="24">
      <c r="A433" s="260"/>
      <c r="B433" s="167" t="s">
        <v>34</v>
      </c>
      <c r="C433" s="172" t="s">
        <v>250</v>
      </c>
      <c r="D433" s="169">
        <v>385000</v>
      </c>
      <c r="E433" s="73"/>
      <c r="F433" s="142" t="s">
        <v>116</v>
      </c>
      <c r="G433" s="143">
        <v>0</v>
      </c>
      <c r="H433" s="77"/>
      <c r="I433" s="114"/>
    </row>
    <row r="434" spans="1:9" ht="12.75">
      <c r="A434" s="260"/>
      <c r="B434" s="167" t="s">
        <v>34</v>
      </c>
      <c r="C434" s="172" t="s">
        <v>140</v>
      </c>
      <c r="D434" s="169">
        <v>240000</v>
      </c>
      <c r="E434" s="73"/>
      <c r="F434" s="142" t="s">
        <v>116</v>
      </c>
      <c r="G434" s="143">
        <v>0</v>
      </c>
      <c r="H434" s="77"/>
      <c r="I434" s="78"/>
    </row>
    <row r="435" spans="1:9" ht="12.75" customHeight="1">
      <c r="A435" s="260"/>
      <c r="B435" s="167" t="s">
        <v>34</v>
      </c>
      <c r="C435" s="172" t="s">
        <v>141</v>
      </c>
      <c r="D435" s="169">
        <v>240000</v>
      </c>
      <c r="E435" s="73"/>
      <c r="F435" s="142" t="s">
        <v>116</v>
      </c>
      <c r="G435" s="143">
        <v>0</v>
      </c>
      <c r="H435" s="77"/>
      <c r="I435" s="78"/>
    </row>
    <row r="436" spans="1:9" ht="12.75">
      <c r="A436" s="260"/>
      <c r="B436" s="167"/>
      <c r="C436" s="172" t="s">
        <v>113</v>
      </c>
      <c r="D436" s="169"/>
      <c r="E436" s="73"/>
      <c r="F436" s="74"/>
      <c r="G436" s="112">
        <v>0</v>
      </c>
      <c r="H436" s="77"/>
      <c r="I436" s="78"/>
    </row>
    <row r="437" spans="1:9" ht="12.75">
      <c r="A437" s="260"/>
      <c r="B437" s="167" t="s">
        <v>0</v>
      </c>
      <c r="C437" s="168" t="s">
        <v>142</v>
      </c>
      <c r="D437" s="169">
        <v>140000</v>
      </c>
      <c r="E437" s="73"/>
      <c r="F437" s="142" t="s">
        <v>116</v>
      </c>
      <c r="G437" s="143">
        <v>0</v>
      </c>
      <c r="H437" s="77"/>
      <c r="I437" s="78"/>
    </row>
    <row r="438" spans="1:9" ht="12.75">
      <c r="A438" s="260"/>
      <c r="B438" s="167" t="s">
        <v>0</v>
      </c>
      <c r="C438" s="168" t="s">
        <v>143</v>
      </c>
      <c r="D438" s="169">
        <v>60000</v>
      </c>
      <c r="E438" s="73"/>
      <c r="F438" s="142" t="s">
        <v>116</v>
      </c>
      <c r="G438" s="143">
        <v>0</v>
      </c>
      <c r="H438" s="77"/>
      <c r="I438" s="114"/>
    </row>
    <row r="439" spans="1:9" ht="12.75">
      <c r="A439" s="260"/>
      <c r="B439" s="167"/>
      <c r="C439" s="172" t="s">
        <v>158</v>
      </c>
      <c r="D439" s="169"/>
      <c r="E439" s="73"/>
      <c r="F439" s="74"/>
      <c r="G439" s="112"/>
      <c r="H439" s="77"/>
      <c r="I439" s="114"/>
    </row>
    <row r="440" spans="1:9" ht="12.75">
      <c r="A440" s="260"/>
      <c r="B440" s="167" t="s">
        <v>262</v>
      </c>
      <c r="C440" s="170" t="s">
        <v>159</v>
      </c>
      <c r="D440" s="169">
        <v>22500</v>
      </c>
      <c r="E440" s="73"/>
      <c r="F440" s="74" t="s">
        <v>116</v>
      </c>
      <c r="G440" s="112">
        <v>0</v>
      </c>
      <c r="H440" s="77"/>
      <c r="I440" s="78"/>
    </row>
    <row r="441" spans="1:9" ht="12.75">
      <c r="A441" s="260"/>
      <c r="B441" s="167" t="s">
        <v>262</v>
      </c>
      <c r="C441" s="170" t="s">
        <v>160</v>
      </c>
      <c r="D441" s="169">
        <v>77500</v>
      </c>
      <c r="E441" s="73"/>
      <c r="F441" s="74" t="s">
        <v>116</v>
      </c>
      <c r="G441" s="112">
        <v>0</v>
      </c>
      <c r="H441" s="77"/>
      <c r="I441" s="78"/>
    </row>
    <row r="442" spans="1:9" ht="12.75" customHeight="1">
      <c r="A442" s="261"/>
      <c r="B442" s="171" t="s">
        <v>34</v>
      </c>
      <c r="C442" s="173" t="s">
        <v>161</v>
      </c>
      <c r="D442" s="169">
        <v>43000</v>
      </c>
      <c r="E442" s="73"/>
      <c r="F442" s="74" t="s">
        <v>116</v>
      </c>
      <c r="G442" s="112">
        <v>0</v>
      </c>
      <c r="H442" s="77"/>
      <c r="I442" s="78"/>
    </row>
    <row r="443" spans="1:9" ht="12.75">
      <c r="A443" s="79"/>
      <c r="B443" s="76"/>
      <c r="C443" s="80" t="s">
        <v>192</v>
      </c>
      <c r="D443" s="115">
        <f>SUMIF(D429:D442,"&gt;0",D429:D442)</f>
        <v>1608000</v>
      </c>
      <c r="E443" s="81"/>
      <c r="F443" s="81"/>
      <c r="G443" s="263">
        <f>SUM(G429:G442)</f>
        <v>0</v>
      </c>
      <c r="H443" s="116">
        <f>SUM(H429:H442)</f>
        <v>0</v>
      </c>
      <c r="I443" s="117"/>
    </row>
    <row r="444" spans="1:9" s="110" customFormat="1" ht="12.75">
      <c r="A444" s="79"/>
      <c r="B444" s="76"/>
      <c r="C444" s="82" t="s">
        <v>193</v>
      </c>
      <c r="D444" s="118"/>
      <c r="E444" s="119"/>
      <c r="F444" s="119"/>
      <c r="G444" s="120"/>
      <c r="H444" s="119"/>
      <c r="I444" s="121">
        <f>SUM(G443,H443)</f>
        <v>0</v>
      </c>
    </row>
    <row r="445" spans="1:9" s="110" customFormat="1" ht="12.75">
      <c r="A445" s="79"/>
      <c r="B445" s="76"/>
      <c r="C445" s="123" t="s">
        <v>194</v>
      </c>
      <c r="D445" s="122" t="s">
        <v>86</v>
      </c>
      <c r="E445" s="252">
        <f>IF(D445="YES","If Yes, Describe Reason","")</f>
      </c>
      <c r="F445" s="252">
        <f>IF(E445="If Yes, Describe Reason","Date Released","")</f>
      </c>
      <c r="G445" s="253"/>
      <c r="H445" s="124"/>
      <c r="I445" s="125"/>
    </row>
    <row r="446" spans="1:9" s="110" customFormat="1" ht="12.75">
      <c r="A446" s="79"/>
      <c r="B446" s="76"/>
      <c r="C446" s="83" t="s">
        <v>211</v>
      </c>
      <c r="D446" s="126"/>
      <c r="E446" s="127"/>
      <c r="F446" s="127"/>
      <c r="G446" s="128">
        <f>G426-(I444+G445)</f>
        <v>1608000</v>
      </c>
      <c r="H446" s="124"/>
      <c r="I446" s="125"/>
    </row>
    <row r="447" spans="1:9" s="110" customFormat="1" ht="6" customHeight="1" thickBot="1">
      <c r="A447" s="79"/>
      <c r="B447" s="76"/>
      <c r="C447" s="30"/>
      <c r="D447" s="129"/>
      <c r="E447" s="124"/>
      <c r="F447" s="124"/>
      <c r="G447" s="84"/>
      <c r="H447" s="124"/>
      <c r="I447" s="125"/>
    </row>
    <row r="448" spans="1:9" s="110" customFormat="1" ht="12.75" customHeight="1" thickBot="1">
      <c r="A448" s="79"/>
      <c r="B448" s="76"/>
      <c r="C448" s="85" t="s">
        <v>212</v>
      </c>
      <c r="D448" s="130"/>
      <c r="E448" s="131"/>
      <c r="F448" s="131"/>
      <c r="G448" s="86"/>
      <c r="H448" s="124"/>
      <c r="I448" s="125"/>
    </row>
    <row r="449" spans="1:9" s="110" customFormat="1" ht="6.75" customHeight="1">
      <c r="A449" s="79"/>
      <c r="B449" s="76"/>
      <c r="C449" s="87"/>
      <c r="D449" s="129"/>
      <c r="E449" s="124"/>
      <c r="F449" s="124"/>
      <c r="G449" s="84"/>
      <c r="H449" s="124"/>
      <c r="I449" s="125"/>
    </row>
    <row r="450" spans="1:9" s="110" customFormat="1" ht="12.75">
      <c r="A450" s="79"/>
      <c r="B450" s="76"/>
      <c r="C450" s="150" t="s">
        <v>88</v>
      </c>
      <c r="D450" s="148"/>
      <c r="E450" s="88"/>
      <c r="F450" s="155">
        <v>908000</v>
      </c>
      <c r="G450" s="132"/>
      <c r="H450" s="124"/>
      <c r="I450" s="125"/>
    </row>
    <row r="451" spans="1:9" s="110" customFormat="1" ht="12.75">
      <c r="A451" s="79"/>
      <c r="B451" s="76"/>
      <c r="C451" s="151" t="s">
        <v>87</v>
      </c>
      <c r="D451" s="144"/>
      <c r="E451" s="84"/>
      <c r="F451" s="156">
        <v>400000</v>
      </c>
      <c r="G451" s="133"/>
      <c r="H451" s="124"/>
      <c r="I451" s="125"/>
    </row>
    <row r="452" spans="1:9" s="110" customFormat="1" ht="12.75">
      <c r="A452" s="79"/>
      <c r="B452" s="76"/>
      <c r="C452" s="152" t="s">
        <v>73</v>
      </c>
      <c r="D452" s="145"/>
      <c r="E452" s="84"/>
      <c r="F452" s="157">
        <v>200000</v>
      </c>
      <c r="G452" s="133"/>
      <c r="H452" s="124"/>
      <c r="I452" s="125"/>
    </row>
    <row r="453" spans="1:9" s="110" customFormat="1" ht="12.75">
      <c r="A453" s="79"/>
      <c r="B453" s="76"/>
      <c r="C453" s="153" t="s">
        <v>74</v>
      </c>
      <c r="D453" s="146"/>
      <c r="E453" s="84"/>
      <c r="F453" s="158">
        <v>100000</v>
      </c>
      <c r="G453" s="133"/>
      <c r="H453" s="124"/>
      <c r="I453" s="125"/>
    </row>
    <row r="454" spans="1:9" s="110" customFormat="1" ht="12.75">
      <c r="A454" s="79"/>
      <c r="B454" s="76"/>
      <c r="C454" s="154" t="s">
        <v>263</v>
      </c>
      <c r="D454" s="147"/>
      <c r="E454" s="89"/>
      <c r="F454" s="159">
        <v>700000</v>
      </c>
      <c r="G454" s="134"/>
      <c r="H454" s="124"/>
      <c r="I454" s="125"/>
    </row>
    <row r="455" spans="1:9" s="110" customFormat="1" ht="13.5" thickBot="1">
      <c r="A455" s="79"/>
      <c r="B455" s="76"/>
      <c r="C455" s="87"/>
      <c r="D455" s="129"/>
      <c r="E455" s="30"/>
      <c r="F455" s="124"/>
      <c r="G455" s="124"/>
      <c r="H455" s="124"/>
      <c r="I455" s="125"/>
    </row>
    <row r="456" spans="1:9" s="110" customFormat="1" ht="13.5" thickBot="1">
      <c r="A456" s="79"/>
      <c r="B456" s="76"/>
      <c r="C456" s="90" t="s">
        <v>75</v>
      </c>
      <c r="D456" s="135"/>
      <c r="E456" s="91"/>
      <c r="F456" s="136"/>
      <c r="G456" s="137"/>
      <c r="H456" s="124"/>
      <c r="I456" s="125"/>
    </row>
    <row r="457" spans="1:9" s="110" customFormat="1" ht="12.75">
      <c r="A457" s="79"/>
      <c r="B457" s="76"/>
      <c r="C457" s="87"/>
      <c r="D457" s="129"/>
      <c r="E457" s="30"/>
      <c r="F457" s="124"/>
      <c r="G457" s="124"/>
      <c r="H457" s="124"/>
      <c r="I457" s="125"/>
    </row>
    <row r="458" spans="1:9" s="110" customFormat="1" ht="12.75">
      <c r="A458" s="79"/>
      <c r="B458" s="76"/>
      <c r="C458" s="150" t="s">
        <v>88</v>
      </c>
      <c r="D458" s="148"/>
      <c r="E458" s="149"/>
      <c r="F458" s="160">
        <f>SUMIF(B429:B442,"LE                 LAW ENFORCEMENT ACTIVITIES",G429:G442)</f>
        <v>0</v>
      </c>
      <c r="G458" s="138" t="str">
        <f>IF(F458&lt;&gt;F450,"ERROR","OK")</f>
        <v>ERROR</v>
      </c>
      <c r="H458" s="124"/>
      <c r="I458" s="125"/>
    </row>
    <row r="459" spans="1:9" s="110" customFormat="1" ht="12.75">
      <c r="A459" s="79"/>
      <c r="B459" s="76"/>
      <c r="C459" s="151" t="s">
        <v>87</v>
      </c>
      <c r="D459" s="144"/>
      <c r="E459" s="84"/>
      <c r="F459" s="161">
        <f>SUMIF(B429:B442,"PP                 PREPAREDNESS PLANNING",G429:G442)</f>
        <v>0</v>
      </c>
      <c r="G459" s="139" t="str">
        <f>IF(F459&lt;&gt;F451,"ERROR","OK")</f>
        <v>ERROR</v>
      </c>
      <c r="H459" s="124"/>
      <c r="I459" s="125"/>
    </row>
    <row r="460" spans="1:9" s="110" customFormat="1" ht="12.75">
      <c r="A460" s="79"/>
      <c r="B460" s="76"/>
      <c r="C460" s="152" t="s">
        <v>73</v>
      </c>
      <c r="D460" s="145"/>
      <c r="E460" s="84"/>
      <c r="F460" s="162">
        <f>SUMIF(B429:B442,"T                  TRAINING",G429:G442)</f>
        <v>0</v>
      </c>
      <c r="G460" s="139" t="str">
        <f>IF(F460&lt;&gt;F452,"ERROR","OK")</f>
        <v>ERROR</v>
      </c>
      <c r="H460" s="124"/>
      <c r="I460" s="125"/>
    </row>
    <row r="461" spans="1:9" s="110" customFormat="1" ht="12.75">
      <c r="A461" s="79"/>
      <c r="B461" s="76"/>
      <c r="C461" s="153" t="s">
        <v>74</v>
      </c>
      <c r="D461" s="146"/>
      <c r="E461" s="84"/>
      <c r="F461" s="163">
        <f>SUMIF(B429:B442,"Ex                EXERCISE FUNDS",G429:G442)</f>
        <v>0</v>
      </c>
      <c r="G461" s="139" t="str">
        <f>IF(F461&lt;&gt;F453,"ERROR","OK")</f>
        <v>ERROR</v>
      </c>
      <c r="H461" s="124"/>
      <c r="I461" s="125"/>
    </row>
    <row r="462" spans="1:9" s="110" customFormat="1" ht="12.75">
      <c r="A462" s="79"/>
      <c r="B462" s="76"/>
      <c r="C462" s="154" t="s">
        <v>263</v>
      </c>
      <c r="D462" s="147"/>
      <c r="E462" s="89"/>
      <c r="F462" s="164">
        <f>SUMIF(B429:B442,"PP                 PREPAREDNESS PLANNING",G429:G442)+SUMIF(B429:B442,"T                  TRAINING",G429:G442)+SUMIF(B429:B442,"P                  PERSONNEL/CONTRACT",G429:G442)+SUMIF(B429:B442,"Ex                EXERCISE FUNDS",G429:G442)</f>
        <v>0</v>
      </c>
      <c r="G462" s="140" t="str">
        <f>IF(F462&gt;F454,"OVER CAP","OK")</f>
        <v>OK</v>
      </c>
      <c r="H462" s="124"/>
      <c r="I462" s="125"/>
    </row>
    <row r="463" spans="3:7" ht="12.75">
      <c r="C463" s="92"/>
      <c r="D463" s="141"/>
      <c r="E463" s="93"/>
      <c r="F463" s="93"/>
      <c r="G463" s="141"/>
    </row>
    <row r="464" spans="3:7" ht="12.75">
      <c r="C464" s="94" t="s">
        <v>213</v>
      </c>
      <c r="D464" s="95"/>
      <c r="E464" s="95"/>
      <c r="F464" s="95"/>
      <c r="G464" s="96"/>
    </row>
    <row r="465" spans="3:7" ht="13.5" thickBot="1">
      <c r="C465" s="49"/>
      <c r="D465" s="49"/>
      <c r="E465" s="49"/>
      <c r="F465" s="49"/>
      <c r="G465" s="49"/>
    </row>
    <row r="466" spans="3:7" ht="13.5" thickBot="1">
      <c r="C466" s="21" t="s">
        <v>214</v>
      </c>
      <c r="D466" s="21" t="s">
        <v>215</v>
      </c>
      <c r="E466" s="51"/>
      <c r="F466" s="52"/>
      <c r="G466" s="53"/>
    </row>
    <row r="467" spans="3:7" ht="12.75">
      <c r="C467" s="49"/>
      <c r="D467" s="49"/>
      <c r="E467" s="49"/>
      <c r="F467" s="49"/>
      <c r="G467" s="49"/>
    </row>
    <row r="468" spans="3:7" ht="12.75">
      <c r="C468" s="338" t="s">
        <v>259</v>
      </c>
      <c r="D468" s="97" t="s">
        <v>60</v>
      </c>
      <c r="E468" s="354"/>
      <c r="F468" s="355"/>
      <c r="G468" s="356"/>
    </row>
    <row r="469" spans="3:7" ht="12.75">
      <c r="C469" s="339"/>
      <c r="D469" s="98">
        <f>IF(D468="MODIFIED","VERIFICATION DATE",IF(D468="NO CHANGES","VERIFICATION DATE",""))</f>
      </c>
      <c r="E469" s="357"/>
      <c r="F469" s="358"/>
      <c r="G469" s="359"/>
    </row>
    <row r="470" spans="3:7" ht="12.75">
      <c r="C470" s="339"/>
      <c r="D470" s="99">
        <f>IF(D469="VERIFICATION DATE","mm/dd/yy","")</f>
      </c>
      <c r="E470" s="357"/>
      <c r="F470" s="358"/>
      <c r="G470" s="359"/>
    </row>
    <row r="471" spans="3:7" ht="12.75">
      <c r="C471" s="339"/>
      <c r="D471" s="351" t="s">
        <v>216</v>
      </c>
      <c r="E471" s="357"/>
      <c r="F471" s="358"/>
      <c r="G471" s="359"/>
    </row>
    <row r="472" spans="3:7" ht="12.75">
      <c r="C472" s="339"/>
      <c r="D472" s="364"/>
      <c r="E472" s="357"/>
      <c r="F472" s="358"/>
      <c r="G472" s="359"/>
    </row>
    <row r="473" spans="3:7" ht="12.75">
      <c r="C473" s="339"/>
      <c r="D473" s="364"/>
      <c r="E473" s="357"/>
      <c r="F473" s="358"/>
      <c r="G473" s="359"/>
    </row>
    <row r="474" spans="3:7" ht="12.75">
      <c r="C474" s="339"/>
      <c r="D474" s="364"/>
      <c r="E474" s="357"/>
      <c r="F474" s="358"/>
      <c r="G474" s="359"/>
    </row>
    <row r="475" spans="3:7" ht="12.75">
      <c r="C475" s="339"/>
      <c r="D475" s="364"/>
      <c r="E475" s="357"/>
      <c r="F475" s="358"/>
      <c r="G475" s="359"/>
    </row>
    <row r="476" spans="3:7" ht="12.75">
      <c r="C476" s="339"/>
      <c r="D476" s="364"/>
      <c r="E476" s="357"/>
      <c r="F476" s="358"/>
      <c r="G476" s="359"/>
    </row>
    <row r="477" spans="3:7" ht="12.75">
      <c r="C477" s="339"/>
      <c r="D477" s="364"/>
      <c r="E477" s="357"/>
      <c r="F477" s="358"/>
      <c r="G477" s="359"/>
    </row>
    <row r="478" spans="3:7" ht="12.75">
      <c r="C478" s="339"/>
      <c r="D478" s="364"/>
      <c r="E478" s="357"/>
      <c r="F478" s="358"/>
      <c r="G478" s="359"/>
    </row>
    <row r="479" spans="3:7" ht="12.75">
      <c r="C479" s="339"/>
      <c r="D479" s="364"/>
      <c r="E479" s="357"/>
      <c r="F479" s="358"/>
      <c r="G479" s="359"/>
    </row>
    <row r="480" spans="3:7" ht="12.75">
      <c r="C480" s="339"/>
      <c r="D480" s="364"/>
      <c r="E480" s="357"/>
      <c r="F480" s="358"/>
      <c r="G480" s="359"/>
    </row>
    <row r="481" spans="3:7" ht="12.75">
      <c r="C481" s="339"/>
      <c r="D481" s="364"/>
      <c r="E481" s="357"/>
      <c r="F481" s="358"/>
      <c r="G481" s="359"/>
    </row>
    <row r="482" spans="3:7" ht="12.75">
      <c r="C482" s="339"/>
      <c r="D482" s="364"/>
      <c r="E482" s="357"/>
      <c r="F482" s="358"/>
      <c r="G482" s="359"/>
    </row>
    <row r="483" spans="3:7" ht="12.75">
      <c r="C483" s="339"/>
      <c r="D483" s="364"/>
      <c r="E483" s="357"/>
      <c r="F483" s="358"/>
      <c r="G483" s="359"/>
    </row>
    <row r="484" spans="3:7" ht="12.75">
      <c r="C484" s="339"/>
      <c r="D484" s="364"/>
      <c r="E484" s="357"/>
      <c r="F484" s="358"/>
      <c r="G484" s="359"/>
    </row>
    <row r="485" spans="3:7" ht="12.75">
      <c r="C485" s="339"/>
      <c r="D485" s="364"/>
      <c r="E485" s="357"/>
      <c r="F485" s="358"/>
      <c r="G485" s="359"/>
    </row>
    <row r="486" spans="3:7" ht="12.75">
      <c r="C486" s="339"/>
      <c r="D486" s="364"/>
      <c r="E486" s="357"/>
      <c r="F486" s="358"/>
      <c r="G486" s="359"/>
    </row>
    <row r="487" spans="3:7" ht="12.75">
      <c r="C487" s="339"/>
      <c r="D487" s="364"/>
      <c r="E487" s="357"/>
      <c r="F487" s="358"/>
      <c r="G487" s="359"/>
    </row>
    <row r="488" spans="3:7" ht="12.75">
      <c r="C488" s="339"/>
      <c r="D488" s="364"/>
      <c r="E488" s="357"/>
      <c r="F488" s="358"/>
      <c r="G488" s="359"/>
    </row>
    <row r="489" spans="3:7" ht="12.75">
      <c r="C489" s="339"/>
      <c r="D489" s="364"/>
      <c r="E489" s="357"/>
      <c r="F489" s="358"/>
      <c r="G489" s="359"/>
    </row>
    <row r="490" spans="3:7" ht="12" customHeight="1">
      <c r="C490" s="339"/>
      <c r="D490" s="364"/>
      <c r="E490" s="360"/>
      <c r="F490" s="358"/>
      <c r="G490" s="359"/>
    </row>
    <row r="491" spans="3:7" ht="12.75">
      <c r="C491" s="339"/>
      <c r="D491" s="364"/>
      <c r="E491" s="360"/>
      <c r="F491" s="358"/>
      <c r="G491" s="359"/>
    </row>
    <row r="492" spans="3:7" ht="12.75">
      <c r="C492" s="340"/>
      <c r="D492" s="365"/>
      <c r="E492" s="361"/>
      <c r="F492" s="362"/>
      <c r="G492" s="363"/>
    </row>
    <row r="493" ht="12.75">
      <c r="D493" s="100"/>
    </row>
    <row r="494" spans="3:7" ht="12.75">
      <c r="C494" s="101" t="s">
        <v>217</v>
      </c>
      <c r="D494" s="102"/>
      <c r="E494" s="102"/>
      <c r="F494" s="102"/>
      <c r="G494" s="103"/>
    </row>
    <row r="495" spans="3:7" ht="13.5" thickBot="1">
      <c r="C495" s="49"/>
      <c r="D495" s="49"/>
      <c r="E495" s="49"/>
      <c r="F495" s="49"/>
      <c r="G495" s="49"/>
    </row>
    <row r="496" spans="3:7" ht="13.5" thickBot="1">
      <c r="C496" s="21" t="s">
        <v>218</v>
      </c>
      <c r="D496" s="21" t="s">
        <v>61</v>
      </c>
      <c r="E496" s="51"/>
      <c r="F496" s="52"/>
      <c r="G496" s="53"/>
    </row>
    <row r="498" spans="3:7" ht="12.75">
      <c r="C498" s="338" t="s">
        <v>261</v>
      </c>
      <c r="D498" s="104" t="s">
        <v>60</v>
      </c>
      <c r="E498" s="341"/>
      <c r="F498" s="342"/>
      <c r="G498" s="343"/>
    </row>
    <row r="499" spans="3:7" ht="12.75">
      <c r="C499" s="339"/>
      <c r="D499" s="105">
        <f>IF(D498="MODIFIED","VERIFICATION DATE",IF(D498="NO CHANGES","VERIFICATION DATE",""))</f>
      </c>
      <c r="E499" s="344"/>
      <c r="F499" s="345"/>
      <c r="G499" s="346"/>
    </row>
    <row r="500" spans="3:7" ht="12.75">
      <c r="C500" s="339"/>
      <c r="D500" s="106">
        <f>IF(D499="VERIFICATION DATE","mm/dd/yy","")</f>
      </c>
      <c r="E500" s="344"/>
      <c r="F500" s="345"/>
      <c r="G500" s="346"/>
    </row>
    <row r="501" spans="3:7" ht="12.75">
      <c r="C501" s="339"/>
      <c r="D501" s="351" t="s">
        <v>219</v>
      </c>
      <c r="E501" s="344"/>
      <c r="F501" s="345"/>
      <c r="G501" s="346"/>
    </row>
    <row r="502" spans="3:7" ht="12.75">
      <c r="C502" s="339"/>
      <c r="D502" s="352"/>
      <c r="E502" s="344"/>
      <c r="F502" s="345"/>
      <c r="G502" s="346"/>
    </row>
    <row r="503" spans="3:7" ht="12.75">
      <c r="C503" s="339"/>
      <c r="D503" s="352"/>
      <c r="E503" s="344"/>
      <c r="F503" s="345"/>
      <c r="G503" s="346"/>
    </row>
    <row r="504" spans="3:7" ht="12.75">
      <c r="C504" s="339"/>
      <c r="D504" s="352"/>
      <c r="E504" s="344"/>
      <c r="F504" s="345"/>
      <c r="G504" s="346"/>
    </row>
    <row r="505" spans="3:7" ht="12.75">
      <c r="C505" s="339"/>
      <c r="D505" s="352"/>
      <c r="E505" s="347"/>
      <c r="F505" s="345"/>
      <c r="G505" s="346"/>
    </row>
    <row r="506" spans="3:7" ht="12.75">
      <c r="C506" s="339"/>
      <c r="D506" s="352"/>
      <c r="E506" s="347"/>
      <c r="F506" s="345"/>
      <c r="G506" s="346"/>
    </row>
    <row r="507" spans="3:7" ht="12.75">
      <c r="C507" s="339"/>
      <c r="D507" s="352"/>
      <c r="E507" s="347"/>
      <c r="F507" s="345"/>
      <c r="G507" s="346"/>
    </row>
    <row r="508" spans="3:7" ht="12.75">
      <c r="C508" s="339"/>
      <c r="D508" s="352"/>
      <c r="E508" s="347"/>
      <c r="F508" s="345"/>
      <c r="G508" s="346"/>
    </row>
    <row r="509" spans="3:7" ht="12.75">
      <c r="C509" s="339"/>
      <c r="D509" s="352"/>
      <c r="E509" s="347"/>
      <c r="F509" s="345"/>
      <c r="G509" s="346"/>
    </row>
    <row r="510" spans="3:7" ht="12.75">
      <c r="C510" s="339"/>
      <c r="D510" s="352"/>
      <c r="E510" s="347"/>
      <c r="F510" s="345"/>
      <c r="G510" s="346"/>
    </row>
    <row r="511" spans="3:7" ht="12.75">
      <c r="C511" s="339"/>
      <c r="D511" s="352"/>
      <c r="E511" s="347"/>
      <c r="F511" s="345"/>
      <c r="G511" s="346"/>
    </row>
    <row r="512" spans="3:7" ht="12.75">
      <c r="C512" s="339"/>
      <c r="D512" s="352"/>
      <c r="E512" s="347"/>
      <c r="F512" s="345"/>
      <c r="G512" s="346"/>
    </row>
    <row r="513" spans="3:7" ht="12.75">
      <c r="C513" s="339"/>
      <c r="D513" s="352"/>
      <c r="E513" s="347"/>
      <c r="F513" s="345"/>
      <c r="G513" s="346"/>
    </row>
    <row r="514" spans="3:7" ht="12.75">
      <c r="C514" s="339"/>
      <c r="D514" s="352"/>
      <c r="E514" s="347"/>
      <c r="F514" s="345"/>
      <c r="G514" s="346"/>
    </row>
    <row r="515" spans="3:7" ht="12.75">
      <c r="C515" s="339"/>
      <c r="D515" s="352"/>
      <c r="E515" s="347"/>
      <c r="F515" s="345"/>
      <c r="G515" s="346"/>
    </row>
    <row r="516" spans="3:7" ht="12" customHeight="1">
      <c r="C516" s="340"/>
      <c r="D516" s="353"/>
      <c r="E516" s="348"/>
      <c r="F516" s="349"/>
      <c r="G516" s="350"/>
    </row>
    <row r="521" spans="1:6" ht="12.75" hidden="1">
      <c r="A521" s="16" t="s">
        <v>220</v>
      </c>
      <c r="B521" s="110"/>
      <c r="C521" s="110"/>
      <c r="D521" s="110"/>
      <c r="E521" s="110"/>
      <c r="F521" s="110"/>
    </row>
    <row r="522" spans="1:6" ht="12.75" hidden="1">
      <c r="A522" s="16" t="s">
        <v>221</v>
      </c>
      <c r="B522" s="110"/>
      <c r="C522" s="110"/>
      <c r="D522" s="110"/>
      <c r="E522" s="110"/>
      <c r="F522" s="110"/>
    </row>
    <row r="523" spans="1:6" ht="12.75" hidden="1">
      <c r="A523" s="16" t="s">
        <v>222</v>
      </c>
      <c r="B523" s="110"/>
      <c r="C523" s="110"/>
      <c r="D523" s="110"/>
      <c r="E523" s="110"/>
      <c r="F523" s="110"/>
    </row>
    <row r="524" spans="1:6" ht="12.75" hidden="1">
      <c r="A524" s="16" t="s">
        <v>223</v>
      </c>
      <c r="B524" s="110"/>
      <c r="C524" s="110"/>
      <c r="D524" s="110"/>
      <c r="E524" s="110"/>
      <c r="F524" s="110"/>
    </row>
    <row r="525" spans="1:6" ht="12.75" hidden="1">
      <c r="A525" s="16" t="s">
        <v>224</v>
      </c>
      <c r="B525" s="110"/>
      <c r="C525" s="110"/>
      <c r="D525" s="110"/>
      <c r="E525" s="110"/>
      <c r="F525" s="110"/>
    </row>
    <row r="526" spans="1:6" ht="12.75" hidden="1">
      <c r="A526" s="16" t="s">
        <v>225</v>
      </c>
      <c r="B526" s="110"/>
      <c r="C526" s="110"/>
      <c r="D526" s="110"/>
      <c r="E526" s="110"/>
      <c r="F526" s="110"/>
    </row>
    <row r="527" spans="1:6" ht="12.75" hidden="1">
      <c r="A527" s="16" t="s">
        <v>226</v>
      </c>
      <c r="B527" s="110"/>
      <c r="C527" s="110"/>
      <c r="D527" s="110"/>
      <c r="E527" s="110"/>
      <c r="F527" s="110"/>
    </row>
    <row r="528" spans="1:6" ht="12.75" hidden="1">
      <c r="A528" s="16"/>
      <c r="B528" s="110"/>
      <c r="C528" s="110"/>
      <c r="D528" s="110"/>
      <c r="E528" s="110"/>
      <c r="F528" s="110"/>
    </row>
    <row r="529" spans="1:6" ht="12.75" hidden="1">
      <c r="A529" s="16" t="s">
        <v>60</v>
      </c>
      <c r="B529" s="110"/>
      <c r="C529" s="110"/>
      <c r="D529" s="110"/>
      <c r="E529" s="110"/>
      <c r="F529" s="110"/>
    </row>
    <row r="530" spans="1:6" ht="12.75" hidden="1">
      <c r="A530" s="16"/>
      <c r="B530" s="110"/>
      <c r="C530" s="110"/>
      <c r="D530" s="110"/>
      <c r="E530" s="110"/>
      <c r="F530" s="110"/>
    </row>
    <row r="531" spans="1:6" ht="12.75" hidden="1">
      <c r="A531" s="16" t="s">
        <v>227</v>
      </c>
      <c r="B531" s="110"/>
      <c r="C531" s="110"/>
      <c r="D531" s="110"/>
      <c r="E531" s="110"/>
      <c r="F531" s="110"/>
    </row>
    <row r="532" spans="1:6" ht="12.75" hidden="1">
      <c r="A532" s="16" t="s">
        <v>76</v>
      </c>
      <c r="B532" s="110"/>
      <c r="C532" s="110"/>
      <c r="D532" s="110"/>
      <c r="E532" s="110"/>
      <c r="F532" s="110"/>
    </row>
    <row r="533" spans="1:6" ht="12.75" hidden="1">
      <c r="A533" s="16" t="s">
        <v>77</v>
      </c>
      <c r="B533" s="110"/>
      <c r="C533" s="110"/>
      <c r="D533" s="110"/>
      <c r="E533" s="110"/>
      <c r="F533" s="110"/>
    </row>
    <row r="534" spans="1:6" ht="12.75" hidden="1">
      <c r="A534" s="16" t="s">
        <v>78</v>
      </c>
      <c r="B534" s="110"/>
      <c r="C534" s="110"/>
      <c r="D534" s="110"/>
      <c r="E534" s="110"/>
      <c r="F534" s="110"/>
    </row>
    <row r="535" spans="1:6" ht="12.75" hidden="1">
      <c r="A535" s="16" t="s">
        <v>228</v>
      </c>
      <c r="B535" s="110"/>
      <c r="C535" s="110"/>
      <c r="D535" s="110"/>
      <c r="E535" s="110"/>
      <c r="F535" s="110"/>
    </row>
    <row r="536" spans="1:6" ht="12.75" hidden="1">
      <c r="A536" s="16"/>
      <c r="B536" s="110"/>
      <c r="C536" s="110"/>
      <c r="D536" s="110"/>
      <c r="E536" s="110"/>
      <c r="F536" s="110"/>
    </row>
    <row r="537" spans="1:6" ht="12.75" hidden="1">
      <c r="A537" s="16" t="s">
        <v>79</v>
      </c>
      <c r="B537" s="110"/>
      <c r="C537" s="110"/>
      <c r="D537" s="110"/>
      <c r="E537" s="110"/>
      <c r="F537" s="110"/>
    </row>
    <row r="538" spans="1:6" ht="12.75" hidden="1">
      <c r="A538" s="16"/>
      <c r="B538" s="110"/>
      <c r="C538" s="110"/>
      <c r="D538" s="110"/>
      <c r="E538" s="110"/>
      <c r="F538" s="110"/>
    </row>
    <row r="539" spans="1:6" ht="12.75" hidden="1">
      <c r="A539" s="16" t="s">
        <v>80</v>
      </c>
      <c r="B539" s="110"/>
      <c r="C539" s="110"/>
      <c r="D539" s="110"/>
      <c r="E539" s="110"/>
      <c r="F539" s="110"/>
    </row>
    <row r="540" spans="1:6" ht="12.75" hidden="1">
      <c r="A540" s="16" t="s">
        <v>89</v>
      </c>
      <c r="B540" s="110"/>
      <c r="C540" s="110"/>
      <c r="D540" s="110"/>
      <c r="E540" s="110"/>
      <c r="F540" s="110"/>
    </row>
    <row r="541" spans="1:6" ht="12.75" hidden="1">
      <c r="A541" s="16" t="s">
        <v>90</v>
      </c>
      <c r="B541" s="110"/>
      <c r="C541" s="110"/>
      <c r="D541" s="110"/>
      <c r="E541" s="110"/>
      <c r="F541" s="110"/>
    </row>
    <row r="542" spans="1:6" ht="12.75" hidden="1">
      <c r="A542" s="16" t="s">
        <v>91</v>
      </c>
      <c r="B542" s="110"/>
      <c r="C542" s="110"/>
      <c r="D542" s="110"/>
      <c r="E542" s="110"/>
      <c r="F542" s="110"/>
    </row>
    <row r="543" spans="1:6" ht="12.75" hidden="1">
      <c r="A543" s="16" t="s">
        <v>92</v>
      </c>
      <c r="B543" s="110"/>
      <c r="C543" s="110"/>
      <c r="D543" s="110"/>
      <c r="E543" s="110"/>
      <c r="F543" s="110"/>
    </row>
    <row r="544" spans="1:6" ht="12.75" hidden="1">
      <c r="A544" s="16"/>
      <c r="B544" s="110"/>
      <c r="C544" s="110"/>
      <c r="D544" s="110"/>
      <c r="E544" s="110"/>
      <c r="F544" s="110"/>
    </row>
    <row r="545" spans="1:6" ht="12.75" hidden="1">
      <c r="A545" s="16" t="s">
        <v>93</v>
      </c>
      <c r="B545" s="110"/>
      <c r="C545" s="110"/>
      <c r="D545" s="110"/>
      <c r="E545" s="110"/>
      <c r="F545" s="110"/>
    </row>
    <row r="546" spans="1:6" ht="12.75" hidden="1">
      <c r="A546" s="16" t="s">
        <v>94</v>
      </c>
      <c r="B546" s="110"/>
      <c r="C546" s="110"/>
      <c r="D546" s="110"/>
      <c r="E546" s="110"/>
      <c r="F546" s="110"/>
    </row>
    <row r="547" spans="1:6" ht="12.75" hidden="1">
      <c r="A547" s="16" t="s">
        <v>54</v>
      </c>
      <c r="B547" s="110"/>
      <c r="C547" s="110"/>
      <c r="D547" s="110"/>
      <c r="E547" s="110"/>
      <c r="F547" s="110"/>
    </row>
    <row r="548" spans="1:6" ht="12.75" hidden="1">
      <c r="A548" s="16" t="s">
        <v>55</v>
      </c>
      <c r="B548" s="110"/>
      <c r="C548" s="110"/>
      <c r="D548" s="110"/>
      <c r="E548" s="110"/>
      <c r="F548" s="110"/>
    </row>
    <row r="549" spans="1:6" ht="12.75" hidden="1">
      <c r="A549" s="16" t="s">
        <v>56</v>
      </c>
      <c r="B549" s="110"/>
      <c r="C549" s="110"/>
      <c r="D549" s="110"/>
      <c r="E549" s="110"/>
      <c r="F549" s="110"/>
    </row>
    <row r="550" spans="1:6" ht="12.75" hidden="1">
      <c r="A550" s="16" t="s">
        <v>41</v>
      </c>
      <c r="B550" s="110"/>
      <c r="C550" s="110"/>
      <c r="D550" s="110"/>
      <c r="E550" s="110"/>
      <c r="F550" s="110"/>
    </row>
    <row r="551" spans="1:6" ht="12.75" hidden="1">
      <c r="A551" s="16" t="s">
        <v>42</v>
      </c>
      <c r="B551" s="110"/>
      <c r="C551" s="110"/>
      <c r="D551" s="110"/>
      <c r="E551" s="110"/>
      <c r="F551" s="110"/>
    </row>
    <row r="552" spans="1:6" ht="12.75" hidden="1">
      <c r="A552" s="16" t="s">
        <v>43</v>
      </c>
      <c r="B552" s="110"/>
      <c r="C552" s="110"/>
      <c r="D552" s="110"/>
      <c r="E552" s="110"/>
      <c r="F552" s="110"/>
    </row>
    <row r="553" spans="1:6" ht="12.75" hidden="1">
      <c r="A553" s="16" t="s">
        <v>44</v>
      </c>
      <c r="B553" s="110"/>
      <c r="C553" s="110"/>
      <c r="D553" s="110"/>
      <c r="E553" s="110"/>
      <c r="F553" s="110"/>
    </row>
    <row r="554" spans="1:6" ht="12.75" hidden="1">
      <c r="A554" s="16" t="s">
        <v>45</v>
      </c>
      <c r="B554" s="110"/>
      <c r="C554" s="110"/>
      <c r="D554" s="110"/>
      <c r="E554" s="110"/>
      <c r="F554" s="110"/>
    </row>
    <row r="555" spans="1:6" ht="12.75" hidden="1">
      <c r="A555" s="16" t="s">
        <v>46</v>
      </c>
      <c r="B555" s="110"/>
      <c r="C555" s="110"/>
      <c r="D555" s="110"/>
      <c r="E555" s="110"/>
      <c r="F555" s="110"/>
    </row>
    <row r="556" spans="1:6" ht="12.75" hidden="1">
      <c r="A556" s="16" t="s">
        <v>47</v>
      </c>
      <c r="B556" s="110"/>
      <c r="C556" s="110"/>
      <c r="D556" s="110"/>
      <c r="E556" s="110"/>
      <c r="F556" s="110"/>
    </row>
    <row r="557" spans="1:6" ht="12.75" hidden="1">
      <c r="A557" s="16" t="s">
        <v>48</v>
      </c>
      <c r="B557" s="110"/>
      <c r="C557" s="110"/>
      <c r="D557" s="110"/>
      <c r="E557" s="110"/>
      <c r="F557" s="110"/>
    </row>
    <row r="558" spans="1:6" ht="12.75" hidden="1">
      <c r="A558" s="16" t="s">
        <v>49</v>
      </c>
      <c r="B558" s="110"/>
      <c r="C558" s="110"/>
      <c r="D558" s="110"/>
      <c r="E558" s="110"/>
      <c r="F558" s="110"/>
    </row>
    <row r="559" spans="1:6" ht="12.75" hidden="1">
      <c r="A559" s="16" t="s">
        <v>50</v>
      </c>
      <c r="B559" s="110"/>
      <c r="C559" s="110"/>
      <c r="D559" s="110"/>
      <c r="E559" s="110"/>
      <c r="F559" s="110"/>
    </row>
    <row r="560" spans="1:6" ht="12.75" hidden="1">
      <c r="A560" s="16" t="s">
        <v>66</v>
      </c>
      <c r="B560" s="110"/>
      <c r="C560" s="110"/>
      <c r="D560" s="110"/>
      <c r="E560" s="110"/>
      <c r="F560" s="110"/>
    </row>
    <row r="561" spans="1:6" ht="12.75" hidden="1">
      <c r="A561" s="16" t="s">
        <v>67</v>
      </c>
      <c r="B561" s="110"/>
      <c r="C561" s="110"/>
      <c r="D561" s="110"/>
      <c r="E561" s="110"/>
      <c r="F561" s="110"/>
    </row>
    <row r="562" spans="1:6" ht="12.75" hidden="1">
      <c r="A562" s="16" t="s">
        <v>68</v>
      </c>
      <c r="B562" s="110"/>
      <c r="C562" s="110"/>
      <c r="D562" s="110"/>
      <c r="E562" s="110"/>
      <c r="F562" s="110"/>
    </row>
    <row r="563" spans="1:6" ht="12.75" hidden="1">
      <c r="A563" s="16" t="s">
        <v>69</v>
      </c>
      <c r="B563" s="110"/>
      <c r="C563" s="110"/>
      <c r="D563" s="110"/>
      <c r="E563" s="110"/>
      <c r="F563" s="110"/>
    </row>
    <row r="564" spans="1:6" ht="12.75" hidden="1">
      <c r="A564" s="16" t="s">
        <v>70</v>
      </c>
      <c r="B564" s="110"/>
      <c r="C564" s="110"/>
      <c r="D564" s="110"/>
      <c r="E564" s="110"/>
      <c r="F564" s="110"/>
    </row>
    <row r="565" spans="1:6" ht="12.75" hidden="1">
      <c r="A565" s="16" t="s">
        <v>71</v>
      </c>
      <c r="B565" s="110"/>
      <c r="C565" s="110"/>
      <c r="D565" s="110"/>
      <c r="E565" s="110"/>
      <c r="F565" s="110"/>
    </row>
    <row r="566" spans="1:6" ht="12.75" hidden="1">
      <c r="A566" s="16"/>
      <c r="B566" s="110"/>
      <c r="C566" s="110"/>
      <c r="D566" s="110"/>
      <c r="E566" s="110"/>
      <c r="F566" s="110"/>
    </row>
    <row r="567" spans="1:6" ht="12.75" hidden="1">
      <c r="A567" s="16"/>
      <c r="B567" s="110"/>
      <c r="C567" s="110"/>
      <c r="D567" s="110"/>
      <c r="E567" s="110"/>
      <c r="F567" s="110"/>
    </row>
    <row r="568" spans="1:6" ht="12.75" hidden="1">
      <c r="A568" s="16" t="s">
        <v>72</v>
      </c>
      <c r="B568" s="110"/>
      <c r="C568" s="110"/>
      <c r="D568" s="110"/>
      <c r="E568" s="110"/>
      <c r="F568" s="110"/>
    </row>
    <row r="569" spans="1:6" ht="12.75" hidden="1">
      <c r="A569" s="16" t="s">
        <v>20</v>
      </c>
      <c r="B569" s="110"/>
      <c r="C569" s="110"/>
      <c r="D569" s="110"/>
      <c r="E569" s="110"/>
      <c r="F569" s="110"/>
    </row>
    <row r="570" spans="1:6" ht="12.75" hidden="1">
      <c r="A570" s="16" t="s">
        <v>21</v>
      </c>
      <c r="B570" s="110"/>
      <c r="C570" s="110"/>
      <c r="D570" s="110"/>
      <c r="E570" s="110"/>
      <c r="F570" s="110"/>
    </row>
    <row r="571" spans="1:6" ht="12.75" hidden="1">
      <c r="A571" s="16" t="s">
        <v>22</v>
      </c>
      <c r="B571" s="110"/>
      <c r="C571" s="110"/>
      <c r="D571" s="110"/>
      <c r="E571" s="110"/>
      <c r="F571" s="110"/>
    </row>
    <row r="572" spans="1:6" ht="12.75" hidden="1">
      <c r="A572" s="16" t="s">
        <v>23</v>
      </c>
      <c r="B572" s="110"/>
      <c r="C572" s="110"/>
      <c r="D572" s="110"/>
      <c r="E572" s="110"/>
      <c r="F572" s="110"/>
    </row>
    <row r="573" spans="1:6" ht="12.75" hidden="1">
      <c r="A573" s="16" t="s">
        <v>24</v>
      </c>
      <c r="B573" s="110"/>
      <c r="C573" s="110"/>
      <c r="D573" s="110"/>
      <c r="E573" s="110"/>
      <c r="F573" s="110"/>
    </row>
    <row r="574" spans="1:6" ht="12.75" hidden="1">
      <c r="A574" s="16" t="s">
        <v>25</v>
      </c>
      <c r="B574" s="110"/>
      <c r="C574" s="110"/>
      <c r="D574" s="110"/>
      <c r="E574" s="110"/>
      <c r="F574" s="110"/>
    </row>
    <row r="575" spans="1:6" ht="12.75" hidden="1">
      <c r="A575" s="16" t="s">
        <v>26</v>
      </c>
      <c r="B575" s="110"/>
      <c r="C575" s="110"/>
      <c r="D575" s="110"/>
      <c r="E575" s="110"/>
      <c r="F575" s="110"/>
    </row>
    <row r="576" spans="1:6" ht="12.75" hidden="1">
      <c r="A576" s="16" t="s">
        <v>27</v>
      </c>
      <c r="B576" s="110"/>
      <c r="C576" s="110"/>
      <c r="D576" s="110"/>
      <c r="E576" s="110"/>
      <c r="F576" s="110"/>
    </row>
    <row r="577" spans="1:6" ht="12.75" hidden="1">
      <c r="A577" s="16"/>
      <c r="B577" s="110"/>
      <c r="C577" s="110"/>
      <c r="D577" s="110"/>
      <c r="E577" s="110"/>
      <c r="F577" s="110"/>
    </row>
    <row r="578" spans="1:6" ht="12.75" hidden="1">
      <c r="A578" s="16" t="s">
        <v>28</v>
      </c>
      <c r="B578" s="110"/>
      <c r="C578" s="110"/>
      <c r="D578" s="110"/>
      <c r="E578" s="110"/>
      <c r="F578" s="110"/>
    </row>
    <row r="579" spans="1:6" ht="12.75" hidden="1">
      <c r="A579" s="16" t="s">
        <v>29</v>
      </c>
      <c r="B579" s="110"/>
      <c r="C579" s="110"/>
      <c r="D579" s="110"/>
      <c r="E579" s="110"/>
      <c r="F579" s="110"/>
    </row>
    <row r="580" spans="1:6" ht="12.75" hidden="1">
      <c r="A580" s="16" t="s">
        <v>81</v>
      </c>
      <c r="B580" s="110"/>
      <c r="C580" s="110"/>
      <c r="D580" s="110"/>
      <c r="E580" s="110"/>
      <c r="F580" s="110"/>
    </row>
    <row r="581" spans="1:6" ht="12.75" hidden="1">
      <c r="A581" s="16" t="s">
        <v>82</v>
      </c>
      <c r="B581" s="110"/>
      <c r="C581" s="110"/>
      <c r="D581" s="110"/>
      <c r="E581" s="110"/>
      <c r="F581" s="110"/>
    </row>
    <row r="582" spans="1:6" ht="12.75" hidden="1">
      <c r="A582" s="16"/>
      <c r="B582" s="110"/>
      <c r="C582" s="110"/>
      <c r="D582" s="110"/>
      <c r="E582" s="110"/>
      <c r="F582" s="110"/>
    </row>
    <row r="583" spans="1:6" ht="12.75" hidden="1">
      <c r="A583" s="16"/>
      <c r="B583" s="110"/>
      <c r="C583" s="110"/>
      <c r="D583" s="110"/>
      <c r="E583" s="110"/>
      <c r="F583" s="110"/>
    </row>
    <row r="584" spans="1:6" ht="12.75" hidden="1">
      <c r="A584" s="16" t="s">
        <v>35</v>
      </c>
      <c r="B584" s="110"/>
      <c r="C584" s="110"/>
      <c r="D584" s="110"/>
      <c r="E584" s="110"/>
      <c r="F584" s="110"/>
    </row>
    <row r="585" spans="1:6" ht="12.75" hidden="1">
      <c r="A585" s="16" t="s">
        <v>36</v>
      </c>
      <c r="B585" s="110"/>
      <c r="C585" s="110"/>
      <c r="D585" s="110"/>
      <c r="E585" s="110"/>
      <c r="F585" s="110"/>
    </row>
    <row r="586" spans="1:6" ht="12.75" hidden="1">
      <c r="A586" s="16"/>
      <c r="B586" s="110"/>
      <c r="C586" s="110"/>
      <c r="D586" s="110"/>
      <c r="E586" s="110"/>
      <c r="F586" s="110"/>
    </row>
    <row r="587" spans="1:6" ht="12.75" hidden="1">
      <c r="A587" s="16"/>
      <c r="B587" s="110"/>
      <c r="C587" s="110"/>
      <c r="D587" s="110"/>
      <c r="E587" s="110"/>
      <c r="F587" s="110"/>
    </row>
    <row r="588" spans="1:6" ht="12.75" hidden="1">
      <c r="A588" s="16" t="s">
        <v>37</v>
      </c>
      <c r="B588" s="110"/>
      <c r="C588" s="110"/>
      <c r="D588" s="110"/>
      <c r="E588" s="110"/>
      <c r="F588" s="110"/>
    </row>
    <row r="589" spans="1:6" ht="12.75" hidden="1">
      <c r="A589" s="16" t="s">
        <v>38</v>
      </c>
      <c r="B589" s="110"/>
      <c r="C589" s="110"/>
      <c r="D589" s="110"/>
      <c r="E589" s="110"/>
      <c r="F589" s="110"/>
    </row>
    <row r="590" spans="1:6" ht="12.75" hidden="1">
      <c r="A590" s="16" t="s">
        <v>39</v>
      </c>
      <c r="B590" s="110"/>
      <c r="C590" s="110"/>
      <c r="D590" s="110"/>
      <c r="E590" s="110"/>
      <c r="F590" s="110"/>
    </row>
    <row r="591" spans="1:6" ht="12.75" hidden="1">
      <c r="A591" s="16" t="s">
        <v>40</v>
      </c>
      <c r="B591" s="110"/>
      <c r="C591" s="110"/>
      <c r="D591" s="110"/>
      <c r="E591" s="110"/>
      <c r="F591" s="110"/>
    </row>
    <row r="592" spans="1:6" ht="12.75" hidden="1">
      <c r="A592" s="16" t="s">
        <v>1</v>
      </c>
      <c r="B592" s="110"/>
      <c r="C592" s="110"/>
      <c r="D592" s="110"/>
      <c r="E592" s="110"/>
      <c r="F592" s="110"/>
    </row>
    <row r="593" spans="1:6" ht="12.75" hidden="1">
      <c r="A593" s="16" t="s">
        <v>2</v>
      </c>
      <c r="B593" s="110"/>
      <c r="C593" s="110"/>
      <c r="D593" s="110"/>
      <c r="E593" s="110"/>
      <c r="F593" s="110"/>
    </row>
    <row r="594" spans="1:6" ht="12.75" hidden="1">
      <c r="A594" s="16" t="s">
        <v>3</v>
      </c>
      <c r="B594" s="110"/>
      <c r="C594" s="110"/>
      <c r="D594" s="110"/>
      <c r="E594" s="110"/>
      <c r="F594" s="110"/>
    </row>
    <row r="595" spans="1:6" ht="12.75" hidden="1">
      <c r="A595" s="16" t="s">
        <v>4</v>
      </c>
      <c r="B595" s="110"/>
      <c r="C595" s="110"/>
      <c r="D595" s="110"/>
      <c r="E595" s="110"/>
      <c r="F595" s="110"/>
    </row>
    <row r="596" spans="1:6" ht="12.75" hidden="1">
      <c r="A596" s="16" t="s">
        <v>5</v>
      </c>
      <c r="B596" s="110"/>
      <c r="C596" s="110"/>
      <c r="D596" s="110"/>
      <c r="E596" s="110"/>
      <c r="F596" s="110"/>
    </row>
    <row r="597" spans="1:6" ht="12.75" hidden="1">
      <c r="A597" s="16"/>
      <c r="B597" s="110"/>
      <c r="C597" s="110"/>
      <c r="D597" s="110"/>
      <c r="E597" s="110"/>
      <c r="F597" s="110"/>
    </row>
    <row r="598" spans="1:6" ht="12.75" hidden="1">
      <c r="A598" s="16"/>
      <c r="B598" s="110"/>
      <c r="C598" s="110"/>
      <c r="D598" s="110"/>
      <c r="E598" s="110"/>
      <c r="F598" s="110"/>
    </row>
    <row r="599" spans="1:6" ht="12.75" hidden="1">
      <c r="A599" s="16" t="s">
        <v>6</v>
      </c>
      <c r="B599" s="110"/>
      <c r="C599" s="110"/>
      <c r="D599" s="110"/>
      <c r="E599" s="110"/>
      <c r="F599" s="110"/>
    </row>
    <row r="600" spans="1:6" ht="12.75" hidden="1">
      <c r="A600" s="16" t="s">
        <v>7</v>
      </c>
      <c r="B600" s="110"/>
      <c r="C600" s="110"/>
      <c r="D600" s="110"/>
      <c r="E600" s="110"/>
      <c r="F600" s="110"/>
    </row>
    <row r="601" spans="1:6" ht="12.75" hidden="1">
      <c r="A601" s="16" t="s">
        <v>8</v>
      </c>
      <c r="B601" s="110"/>
      <c r="C601" s="110"/>
      <c r="D601" s="110"/>
      <c r="E601" s="110"/>
      <c r="F601" s="110"/>
    </row>
    <row r="602" spans="1:6" ht="12.75" hidden="1">
      <c r="A602" s="16" t="s">
        <v>9</v>
      </c>
      <c r="B602" s="110"/>
      <c r="C602" s="110"/>
      <c r="D602" s="110"/>
      <c r="E602" s="110"/>
      <c r="F602" s="110"/>
    </row>
    <row r="603" spans="1:6" ht="12.75" hidden="1">
      <c r="A603" s="16" t="s">
        <v>10</v>
      </c>
      <c r="B603" s="110"/>
      <c r="C603" s="110"/>
      <c r="D603" s="110"/>
      <c r="E603" s="110"/>
      <c r="F603" s="110"/>
    </row>
    <row r="604" spans="1:6" ht="12.75" hidden="1">
      <c r="A604" s="16" t="s">
        <v>11</v>
      </c>
      <c r="B604" s="110"/>
      <c r="C604" s="110"/>
      <c r="D604" s="110"/>
      <c r="E604" s="110"/>
      <c r="F604" s="110"/>
    </row>
    <row r="605" spans="1:6" ht="12.75" hidden="1">
      <c r="A605" s="16" t="s">
        <v>12</v>
      </c>
      <c r="B605" s="110"/>
      <c r="C605" s="110"/>
      <c r="D605" s="110"/>
      <c r="E605" s="110"/>
      <c r="F605" s="110"/>
    </row>
    <row r="606" spans="1:6" ht="12.75" hidden="1">
      <c r="A606" s="16" t="s">
        <v>51</v>
      </c>
      <c r="B606" s="110"/>
      <c r="C606" s="110"/>
      <c r="D606" s="110"/>
      <c r="E606" s="110"/>
      <c r="F606" s="110"/>
    </row>
    <row r="607" spans="1:6" ht="12.75" hidden="1">
      <c r="A607" s="16" t="s">
        <v>52</v>
      </c>
      <c r="B607" s="110"/>
      <c r="C607" s="110"/>
      <c r="D607" s="110"/>
      <c r="E607" s="110"/>
      <c r="F607" s="110"/>
    </row>
    <row r="608" spans="1:6" ht="12.75" hidden="1">
      <c r="A608" s="16" t="s">
        <v>53</v>
      </c>
      <c r="B608" s="110"/>
      <c r="C608" s="110"/>
      <c r="D608" s="110"/>
      <c r="E608" s="110"/>
      <c r="F608" s="110"/>
    </row>
    <row r="609" spans="1:6" ht="12.75" hidden="1">
      <c r="A609" s="16" t="s">
        <v>13</v>
      </c>
      <c r="B609" s="110"/>
      <c r="C609" s="110"/>
      <c r="D609" s="110"/>
      <c r="E609" s="110"/>
      <c r="F609" s="110"/>
    </row>
    <row r="610" spans="1:6" ht="12.75" hidden="1">
      <c r="A610" s="16"/>
      <c r="B610" s="110"/>
      <c r="C610" s="110"/>
      <c r="D610" s="110"/>
      <c r="E610" s="110"/>
      <c r="F610" s="110"/>
    </row>
    <row r="611" spans="1:6" ht="12.75" hidden="1">
      <c r="A611" s="16"/>
      <c r="B611" s="110"/>
      <c r="C611" s="110"/>
      <c r="D611" s="110"/>
      <c r="E611" s="110"/>
      <c r="F611" s="110"/>
    </row>
    <row r="612" spans="1:6" ht="12.75" hidden="1">
      <c r="A612" s="16" t="s">
        <v>14</v>
      </c>
      <c r="B612" s="110"/>
      <c r="C612" s="110"/>
      <c r="D612" s="110"/>
      <c r="E612" s="110"/>
      <c r="F612" s="110"/>
    </row>
    <row r="613" spans="1:6" ht="12.75" hidden="1">
      <c r="A613" s="16" t="s">
        <v>15</v>
      </c>
      <c r="B613" s="110"/>
      <c r="C613" s="110"/>
      <c r="D613" s="110"/>
      <c r="E613" s="110"/>
      <c r="F613" s="110"/>
    </row>
    <row r="614" spans="1:6" ht="12.75" hidden="1">
      <c r="A614" s="16"/>
      <c r="B614" s="110"/>
      <c r="C614" s="110"/>
      <c r="D614" s="110"/>
      <c r="E614" s="110"/>
      <c r="F614" s="110"/>
    </row>
    <row r="615" spans="1:6" ht="12.75" hidden="1">
      <c r="A615" s="16" t="s">
        <v>229</v>
      </c>
      <c r="B615" s="110"/>
      <c r="C615" s="110"/>
      <c r="D615" s="110"/>
      <c r="E615" s="110"/>
      <c r="F615" s="110"/>
    </row>
    <row r="616" spans="1:6" ht="12.75" hidden="1">
      <c r="A616" s="16" t="s">
        <v>16</v>
      </c>
      <c r="B616" s="110"/>
      <c r="C616" s="110"/>
      <c r="D616" s="110"/>
      <c r="E616" s="110"/>
      <c r="F616" s="110"/>
    </row>
    <row r="617" spans="1:6" ht="12.75" hidden="1">
      <c r="A617" s="16" t="s">
        <v>17</v>
      </c>
      <c r="B617" s="110"/>
      <c r="C617" s="110"/>
      <c r="D617" s="110"/>
      <c r="E617" s="110"/>
      <c r="F617" s="110"/>
    </row>
    <row r="618" spans="1:6" ht="12.75" hidden="1">
      <c r="A618" s="16" t="s">
        <v>18</v>
      </c>
      <c r="B618" s="110"/>
      <c r="C618" s="110"/>
      <c r="D618" s="110"/>
      <c r="E618" s="110"/>
      <c r="F618" s="110"/>
    </row>
    <row r="619" spans="1:6" ht="12.75" hidden="1">
      <c r="A619" s="16" t="s">
        <v>19</v>
      </c>
      <c r="B619" s="110"/>
      <c r="C619" s="110"/>
      <c r="D619" s="110"/>
      <c r="E619" s="110"/>
      <c r="F619" s="110"/>
    </row>
    <row r="620" spans="1:6" ht="12.75" hidden="1">
      <c r="A620" s="16" t="s">
        <v>30</v>
      </c>
      <c r="B620" s="110"/>
      <c r="C620" s="110"/>
      <c r="D620" s="110"/>
      <c r="E620" s="110"/>
      <c r="F620" s="110"/>
    </row>
    <row r="621" spans="1:6" ht="12.75" hidden="1">
      <c r="A621" s="16" t="s">
        <v>31</v>
      </c>
      <c r="B621" s="110"/>
      <c r="C621" s="110"/>
      <c r="D621" s="110"/>
      <c r="E621" s="110"/>
      <c r="F621" s="110"/>
    </row>
    <row r="622" spans="1:6" ht="12.75" hidden="1">
      <c r="A622" s="16" t="s">
        <v>175</v>
      </c>
      <c r="B622" s="110"/>
      <c r="C622" s="110"/>
      <c r="D622" s="110"/>
      <c r="E622" s="110"/>
      <c r="F622" s="110"/>
    </row>
    <row r="623" spans="1:6" ht="12.75" hidden="1">
      <c r="A623" s="16"/>
      <c r="B623" s="110"/>
      <c r="C623" s="110"/>
      <c r="D623" s="110"/>
      <c r="E623" s="110"/>
      <c r="F623" s="110"/>
    </row>
    <row r="624" spans="1:6" ht="12.75" hidden="1">
      <c r="A624" s="107" t="s">
        <v>196</v>
      </c>
      <c r="B624" s="110"/>
      <c r="C624" s="110"/>
      <c r="D624" s="110"/>
      <c r="E624" s="110"/>
      <c r="F624" s="110"/>
    </row>
    <row r="625" spans="1:6" ht="12.75" hidden="1">
      <c r="A625" s="108">
        <v>38686</v>
      </c>
      <c r="B625" s="110"/>
      <c r="C625" s="110"/>
      <c r="D625" s="110"/>
      <c r="E625" s="110"/>
      <c r="F625" s="110"/>
    </row>
    <row r="626" spans="1:6" ht="12.75" hidden="1">
      <c r="A626" s="108">
        <v>38868</v>
      </c>
      <c r="B626" s="110"/>
      <c r="C626" s="110"/>
      <c r="D626" s="110"/>
      <c r="E626" s="110"/>
      <c r="F626" s="110"/>
    </row>
    <row r="627" spans="1:6" ht="12.75" hidden="1">
      <c r="A627" s="108">
        <v>39051</v>
      </c>
      <c r="B627" s="110"/>
      <c r="C627" s="110"/>
      <c r="D627" s="110"/>
      <c r="E627" s="110"/>
      <c r="F627" s="110"/>
    </row>
    <row r="628" spans="1:6" ht="12.75" hidden="1">
      <c r="A628" s="108">
        <v>39233</v>
      </c>
      <c r="B628" s="110"/>
      <c r="C628" s="110"/>
      <c r="D628" s="110"/>
      <c r="E628" s="110"/>
      <c r="F628" s="110"/>
    </row>
    <row r="629" spans="1:6" ht="12.75" hidden="1">
      <c r="A629" s="16"/>
      <c r="B629" s="110"/>
      <c r="C629" s="110"/>
      <c r="D629" s="110"/>
      <c r="E629" s="110"/>
      <c r="F629" s="110"/>
    </row>
    <row r="630" spans="1:6" ht="12.75" hidden="1">
      <c r="A630" s="16" t="s">
        <v>197</v>
      </c>
      <c r="B630" s="110"/>
      <c r="C630" s="110"/>
      <c r="D630" s="110"/>
      <c r="E630" s="110"/>
      <c r="F630" s="110"/>
    </row>
    <row r="631" spans="1:6" ht="12.75" hidden="1">
      <c r="A631" s="16"/>
      <c r="B631" s="110"/>
      <c r="C631" s="110"/>
      <c r="D631" s="110"/>
      <c r="E631" s="110"/>
      <c r="F631" s="110"/>
    </row>
    <row r="632" spans="1:6" ht="12.75" hidden="1">
      <c r="A632" s="16" t="s">
        <v>198</v>
      </c>
      <c r="B632" s="110"/>
      <c r="C632" s="110"/>
      <c r="D632" s="110"/>
      <c r="E632" s="110"/>
      <c r="F632" s="110"/>
    </row>
    <row r="633" spans="1:6" ht="12.75" hidden="1">
      <c r="A633" s="16" t="s">
        <v>199</v>
      </c>
      <c r="B633" s="110"/>
      <c r="C633" s="110"/>
      <c r="D633" s="110"/>
      <c r="E633" s="110"/>
      <c r="F633" s="110"/>
    </row>
    <row r="634" spans="1:6" ht="12.75" hidden="1">
      <c r="A634" s="16"/>
      <c r="B634" s="110"/>
      <c r="C634" s="110"/>
      <c r="D634" s="110"/>
      <c r="E634" s="110"/>
      <c r="F634" s="110"/>
    </row>
    <row r="635" spans="1:6" ht="12.75" hidden="1">
      <c r="A635" s="16"/>
      <c r="B635" s="110"/>
      <c r="C635" s="110"/>
      <c r="D635" s="110"/>
      <c r="E635" s="110"/>
      <c r="F635" s="110"/>
    </row>
    <row r="636" spans="1:6" ht="12.75" hidden="1">
      <c r="A636" s="16" t="s">
        <v>32</v>
      </c>
      <c r="B636" s="110"/>
      <c r="C636" s="110"/>
      <c r="D636" s="110"/>
      <c r="E636" s="110"/>
      <c r="F636" s="110"/>
    </row>
    <row r="637" spans="1:6" ht="12.75" hidden="1">
      <c r="A637" s="16" t="s">
        <v>200</v>
      </c>
      <c r="B637" s="110"/>
      <c r="C637" s="110"/>
      <c r="D637" s="110"/>
      <c r="E637" s="110"/>
      <c r="F637" s="110"/>
    </row>
    <row r="638" spans="1:6" ht="12.75" hidden="1">
      <c r="A638" s="16" t="s">
        <v>201</v>
      </c>
      <c r="B638" s="110"/>
      <c r="C638" s="110"/>
      <c r="D638" s="110"/>
      <c r="E638" s="110"/>
      <c r="F638" s="110"/>
    </row>
    <row r="639" spans="1:6" ht="12.75" hidden="1">
      <c r="A639" s="16" t="s">
        <v>202</v>
      </c>
      <c r="B639" s="110"/>
      <c r="C639" s="110"/>
      <c r="D639" s="110"/>
      <c r="E639" s="110"/>
      <c r="F639" s="110"/>
    </row>
    <row r="640" spans="1:6" ht="12.75" hidden="1">
      <c r="A640" s="16" t="s">
        <v>203</v>
      </c>
      <c r="B640" s="110"/>
      <c r="C640" s="110"/>
      <c r="D640" s="110"/>
      <c r="E640" s="110"/>
      <c r="F640" s="110"/>
    </row>
    <row r="641" spans="1:6" ht="12.75" hidden="1">
      <c r="A641" s="262" t="s">
        <v>270</v>
      </c>
      <c r="B641" s="110"/>
      <c r="C641" s="110"/>
      <c r="D641" s="110"/>
      <c r="E641" s="110"/>
      <c r="F641" s="110"/>
    </row>
    <row r="642" spans="1:6" ht="12.75" hidden="1">
      <c r="A642" s="16" t="s">
        <v>204</v>
      </c>
      <c r="B642" s="110"/>
      <c r="C642" s="110"/>
      <c r="D642" s="110"/>
      <c r="E642" s="110"/>
      <c r="F642" s="110"/>
    </row>
    <row r="643" spans="1:6" ht="12.75" hidden="1">
      <c r="A643" s="16"/>
      <c r="B643" s="110"/>
      <c r="C643" s="110"/>
      <c r="D643" s="110"/>
      <c r="E643" s="110"/>
      <c r="F643" s="110"/>
    </row>
    <row r="644" spans="1:6" ht="12.75" hidden="1">
      <c r="A644" s="16" t="s">
        <v>205</v>
      </c>
      <c r="B644" s="110"/>
      <c r="C644" s="110"/>
      <c r="D644" s="110"/>
      <c r="E644" s="110"/>
      <c r="F644" s="110"/>
    </row>
    <row r="645" spans="1:6" ht="12.75" hidden="1">
      <c r="A645" s="16"/>
      <c r="B645" s="110"/>
      <c r="C645" s="110"/>
      <c r="D645" s="110"/>
      <c r="E645" s="110"/>
      <c r="F645" s="110"/>
    </row>
    <row r="646" spans="1:6" ht="12.75" hidden="1">
      <c r="A646" s="16" t="s">
        <v>206</v>
      </c>
      <c r="B646" s="110"/>
      <c r="C646" s="110"/>
      <c r="D646" s="110"/>
      <c r="E646" s="110"/>
      <c r="F646" s="110"/>
    </row>
    <row r="647" spans="1:6" ht="12.75" hidden="1">
      <c r="A647" s="16" t="s">
        <v>207</v>
      </c>
      <c r="B647" s="110"/>
      <c r="C647" s="110"/>
      <c r="D647" s="110"/>
      <c r="E647" s="110"/>
      <c r="F647" s="110"/>
    </row>
  </sheetData>
  <sheetProtection password="BD7B" sheet="1" objects="1" scenarios="1" formatCells="0" formatRows="0" insertRows="0"/>
  <mergeCells count="102">
    <mergeCell ref="C1:G1"/>
    <mergeCell ref="C3:G29"/>
    <mergeCell ref="C33:G33"/>
    <mergeCell ref="D37:E37"/>
    <mergeCell ref="D39:E39"/>
    <mergeCell ref="D41:E41"/>
    <mergeCell ref="C77:C88"/>
    <mergeCell ref="E77:G88"/>
    <mergeCell ref="D80:D88"/>
    <mergeCell ref="C90:C101"/>
    <mergeCell ref="E90:G101"/>
    <mergeCell ref="D93:D101"/>
    <mergeCell ref="D43:E43"/>
    <mergeCell ref="D45:E45"/>
    <mergeCell ref="C58:G58"/>
    <mergeCell ref="C60:G60"/>
    <mergeCell ref="C64:C75"/>
    <mergeCell ref="E64:G75"/>
    <mergeCell ref="D67:D75"/>
    <mergeCell ref="C129:G129"/>
    <mergeCell ref="C131:G131"/>
    <mergeCell ref="C135:C146"/>
    <mergeCell ref="E135:G146"/>
    <mergeCell ref="D138:D146"/>
    <mergeCell ref="C103:C114"/>
    <mergeCell ref="E103:G114"/>
    <mergeCell ref="D106:D114"/>
    <mergeCell ref="C116:C127"/>
    <mergeCell ref="E116:G127"/>
    <mergeCell ref="D119:D127"/>
    <mergeCell ref="C187:G187"/>
    <mergeCell ref="C189:G189"/>
    <mergeCell ref="C193:C204"/>
    <mergeCell ref="E193:G204"/>
    <mergeCell ref="D196:D204"/>
    <mergeCell ref="C174:C185"/>
    <mergeCell ref="E174:G185"/>
    <mergeCell ref="D177:D185"/>
    <mergeCell ref="C148:C159"/>
    <mergeCell ref="E148:G159"/>
    <mergeCell ref="D151:D159"/>
    <mergeCell ref="C161:C172"/>
    <mergeCell ref="E161:G172"/>
    <mergeCell ref="D164:D172"/>
    <mergeCell ref="C232:C243"/>
    <mergeCell ref="E232:G243"/>
    <mergeCell ref="D235:D243"/>
    <mergeCell ref="C245:C256"/>
    <mergeCell ref="E245:G256"/>
    <mergeCell ref="D248:D256"/>
    <mergeCell ref="C206:C217"/>
    <mergeCell ref="E206:G217"/>
    <mergeCell ref="D209:D217"/>
    <mergeCell ref="C219:C230"/>
    <mergeCell ref="E219:G230"/>
    <mergeCell ref="D222:D230"/>
    <mergeCell ref="C277:C288"/>
    <mergeCell ref="E277:G288"/>
    <mergeCell ref="D280:D288"/>
    <mergeCell ref="C290:C301"/>
    <mergeCell ref="E290:G301"/>
    <mergeCell ref="D293:D301"/>
    <mergeCell ref="C258:G258"/>
    <mergeCell ref="C260:G260"/>
    <mergeCell ref="C264:C275"/>
    <mergeCell ref="E264:G275"/>
    <mergeCell ref="D267:D275"/>
    <mergeCell ref="C329:G329"/>
    <mergeCell ref="C331:G331"/>
    <mergeCell ref="C335:C346"/>
    <mergeCell ref="E335:G346"/>
    <mergeCell ref="D338:D346"/>
    <mergeCell ref="C303:C314"/>
    <mergeCell ref="E303:G314"/>
    <mergeCell ref="D306:D314"/>
    <mergeCell ref="C316:C327"/>
    <mergeCell ref="E316:G327"/>
    <mergeCell ref="D319:D327"/>
    <mergeCell ref="C374:C385"/>
    <mergeCell ref="E374:G385"/>
    <mergeCell ref="D377:D385"/>
    <mergeCell ref="C387:C398"/>
    <mergeCell ref="E387:G398"/>
    <mergeCell ref="D390:D398"/>
    <mergeCell ref="C348:C359"/>
    <mergeCell ref="E348:G359"/>
    <mergeCell ref="D351:D359"/>
    <mergeCell ref="C361:C372"/>
    <mergeCell ref="E361:G372"/>
    <mergeCell ref="D364:D372"/>
    <mergeCell ref="C498:C516"/>
    <mergeCell ref="E498:G516"/>
    <mergeCell ref="D501:D516"/>
    <mergeCell ref="C468:C492"/>
    <mergeCell ref="E468:G492"/>
    <mergeCell ref="D471:D492"/>
    <mergeCell ref="C400:C411"/>
    <mergeCell ref="E400:G411"/>
    <mergeCell ref="D403:D411"/>
    <mergeCell ref="C413:C424"/>
    <mergeCell ref="E413:G424"/>
    <mergeCell ref="D416:D424"/>
  </mergeCells>
  <conditionalFormatting sqref="D135 D148 D161 D174 D64 D77 D90 D103 D116">
    <cfRule type="cellIs" priority="4" dxfId="10" operator="equal" stopIfTrue="1">
      <formula>"COMPLETED"</formula>
    </cfRule>
    <cfRule type="cellIs" priority="5" dxfId="11" operator="between" stopIfTrue="1">
      <formula>"IN PROCESS"</formula>
      <formula>"NOT APPLICABLE"""</formula>
    </cfRule>
    <cfRule type="cellIs" priority="6" dxfId="12" operator="between" stopIfTrue="1">
      <formula>"NOT MET"</formula>
      <formula>"NOT YET STARTED"</formula>
    </cfRule>
  </conditionalFormatting>
  <conditionalFormatting sqref="D137 D150 D163 D176 D66 D79 D92 D105 D118">
    <cfRule type="cellIs" priority="0" dxfId="12" operator="equal" stopIfTrue="1">
      <formula>"mm/dd/yy"</formula>
    </cfRule>
  </conditionalFormatting>
  <conditionalFormatting sqref="D136 D149 D162 D175 D65 D78 D91 D104 D117">
    <cfRule type="cellIs" priority="0" dxfId="13" operator="equal" stopIfTrue="1">
      <formula>"DATE OF COMPLETION"</formula>
    </cfRule>
  </conditionalFormatting>
  <conditionalFormatting sqref="G458:G461">
    <cfRule type="cellIs" priority="0" dxfId="14" operator="equal" stopIfTrue="1">
      <formula>"OK"</formula>
    </cfRule>
    <cfRule type="cellIs" priority="0" dxfId="15" operator="equal" stopIfTrue="1">
      <formula>"ERROR"</formula>
    </cfRule>
  </conditionalFormatting>
  <conditionalFormatting sqref="D468 D498">
    <cfRule type="cellIs" priority="0" dxfId="15" operator="equal" stopIfTrue="1">
      <formula>"MODIFIED"</formula>
    </cfRule>
  </conditionalFormatting>
  <conditionalFormatting sqref="G462">
    <cfRule type="cellIs" priority="0" dxfId="14" operator="equal" stopIfTrue="1">
      <formula>"OK"</formula>
    </cfRule>
    <cfRule type="cellIs" priority="0" dxfId="16" operator="equal" stopIfTrue="1">
      <formula>"OVER CAP"</formula>
    </cfRule>
  </conditionalFormatting>
  <dataValidations count="10">
    <dataValidation type="list" allowBlank="1" showInputMessage="1" showErrorMessage="1" sqref="B443:B462">
      <formula1>POETE</formula1>
    </dataValidation>
    <dataValidation type="list" showInputMessage="1" showErrorMessage="1" sqref="D445">
      <formula1>$A$644:$A$647</formula1>
    </dataValidation>
    <dataValidation type="list" showInputMessage="1" showErrorMessage="1" sqref="D498 D468">
      <formula1>$A$630:$A$633</formula1>
    </dataValidation>
    <dataValidation type="list" showInputMessage="1" showErrorMessage="1" sqref="D135 D174 D161 D148 D116 D103 D90 D77 D64">
      <formula1>$A$529:$A$535</formula1>
    </dataValidation>
    <dataValidation type="list" allowBlank="1" showInputMessage="1" showErrorMessage="1" sqref="B429:B442">
      <formula1>$A$636:$A$642</formula1>
    </dataValidation>
    <dataValidation type="list" showInputMessage="1" showErrorMessage="1" sqref="C55">
      <formula1>METRICS</formula1>
    </dataValidation>
    <dataValidation type="list" showInputMessage="1" showErrorMessage="1" sqref="E55">
      <formula1>FY08_Reporting_Period</formula1>
    </dataValidation>
    <dataValidation type="list" allowBlank="1" showInputMessage="1" showErrorMessage="1" sqref="C31">
      <formula1>$A$615:$A$624</formula1>
    </dataValidation>
    <dataValidation type="list" showInputMessage="1" showErrorMessage="1" sqref="E51:E54">
      <formula1>$A$624:$A$628</formula1>
    </dataValidation>
    <dataValidation type="list" showInputMessage="1" showErrorMessage="1" sqref="C51:C54">
      <formula1>$A$537:$A$613</formula1>
    </dataValidation>
  </dataValidations>
  <printOptions horizontalCentered="1"/>
  <pageMargins left="0.47" right="0.36" top="0.5" bottom="0.75" header="0.5" footer="0.3"/>
  <pageSetup orientation="landscape" r:id="rId1"/>
  <headerFooter>
    <oddFooter>&amp;L&amp;8FY09 UASI Application Milestone Tracking Worksheet_CIKR
Page -&amp;P--</oddFooter>
  </headerFooter>
  <rowBreaks count="10" manualBreakCount="10">
    <brk id="29" max="255" man="1"/>
    <brk id="45" max="255" man="1"/>
    <brk id="54" max="255" man="1"/>
    <brk id="101" max="255" man="1"/>
    <brk id="172" max="255" man="1"/>
    <brk id="230" max="255" man="1"/>
    <brk id="301" max="255" man="1"/>
    <brk id="372" max="255" man="1"/>
    <brk id="462" max="255" man="1"/>
    <brk id="492" max="255" man="1"/>
  </rowBreaks>
  <ignoredErrors>
    <ignoredError sqref="D443 G446 G443"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Sondra Dickinson</dc:creator>
  <cp:keywords/>
  <dc:description/>
  <cp:lastModifiedBy>Abby</cp:lastModifiedBy>
  <cp:lastPrinted>2010-05-11T18:29:22Z</cp:lastPrinted>
  <dcterms:created xsi:type="dcterms:W3CDTF">2009-08-07T01:27:56Z</dcterms:created>
  <dcterms:modified xsi:type="dcterms:W3CDTF">2010-08-25T09:41:25Z</dcterms:modified>
  <cp:category/>
  <cp:version/>
  <cp:contentType/>
  <cp:contentStatus/>
</cp:coreProperties>
</file>