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0560" windowHeight="9120" tabRatio="606" activeTab="0"/>
  </bookViews>
  <sheets>
    <sheet name="Sheet1" sheetId="1" r:id="rId1"/>
  </sheets>
  <definedNames>
    <definedName name="_xlnm.Print_Area" localSheetId="0">'Sheet1'!$A$1:$H$1606</definedName>
  </definedNames>
  <calcPr fullCalcOnLoad="1"/>
</workbook>
</file>

<file path=xl/sharedStrings.xml><?xml version="1.0" encoding="utf-8"?>
<sst xmlns="http://schemas.openxmlformats.org/spreadsheetml/2006/main" count="4203" uniqueCount="2439">
  <si>
    <t>RI-0103.00</t>
  </si>
  <si>
    <t>Rope hauling system, 4:1 advantage w/ 240 ft. of lifeline, static kernmantle, 1/2" diameter, minimum tensile strength (MTS) 9,000 lbs. must meet or exceed NFPA 1983, with bag</t>
  </si>
  <si>
    <t>RI-0104.00</t>
  </si>
  <si>
    <t>Rope descenders, figure 8, with ears, MTS (min. tensile strength)  10,000 lbs.</t>
  </si>
  <si>
    <t>RI-0105.00</t>
  </si>
  <si>
    <t>Rope ascenders, caming device for ½" rope</t>
  </si>
  <si>
    <t>Digoxin, Injection, 0.25mg/ml, 0.5mg vials</t>
  </si>
  <si>
    <t xml:space="preserve">RESCUE SECTION   </t>
  </si>
  <si>
    <t xml:space="preserve">Saw, chain, 16" gasoline-powered, 2 cycle, direct drive </t>
  </si>
  <si>
    <t xml:space="preserve">Power unit, hydraulic, medium-duty, compact, </t>
  </si>
  <si>
    <t xml:space="preserve">Stanley Cut off saw, hydraulic </t>
  </si>
  <si>
    <t xml:space="preserve">Tester, Electrical, handheld, (for detecting live hidden electrical wires) </t>
  </si>
  <si>
    <t>Communications system, hard-wire, 29CFR 1910.146 compliant OSHA confined spaces</t>
  </si>
  <si>
    <t xml:space="preserve">MEDICAL SECTION   </t>
  </si>
  <si>
    <t xml:space="preserve">Suction Unit, Portable, rechargeable w/ charger </t>
  </si>
  <si>
    <t>Suction Apparatus, Manual, with Tonsilar-style tip</t>
  </si>
  <si>
    <t xml:space="preserve">Valve, Diverter, 5-way, 2-15 LPM, </t>
  </si>
  <si>
    <t xml:space="preserve">Cylinder, oxygen, aluminum, D size (or 10 ea. Jumbo "D" cylinder) </t>
  </si>
  <si>
    <t>Ventilator, portable, automatic</t>
  </si>
  <si>
    <t xml:space="preserve">Whistle Airway Monitor </t>
  </si>
  <si>
    <t xml:space="preserve">Airway, Non-visualized, </t>
  </si>
  <si>
    <t xml:space="preserve">Vital Signs Monitor, Compact, with case, AC adaptor, cuffs for large adult, adult, child and infant.  Functions; Blood pressure, Pulse, MAP, end-tidal CO2, oxygen saturation, temperature and respirations. </t>
  </si>
  <si>
    <t xml:space="preserve">TECHNICAL SECTION   </t>
  </si>
  <si>
    <t xml:space="preserve">Penetrometer, Pocket, with adaptor foot for soft soil, </t>
  </si>
  <si>
    <t xml:space="preserve">Kneeboard, tri-fold, </t>
  </si>
  <si>
    <t xml:space="preserve">Wind meter, pocket, </t>
  </si>
  <si>
    <t xml:space="preserve">Monitoring device, portable, radiological, capable of monitoring alpha, beta, and gamma radiation including, Extra batteries, Charging unit, Accessories </t>
  </si>
  <si>
    <t>Scale, Pocket, Credit Card size, Evident or equivelent</t>
  </si>
  <si>
    <t>TB-0109.00</t>
  </si>
  <si>
    <t>Scale, Photomacrographic, 4" x 4", Evident or equivelent</t>
  </si>
  <si>
    <t>TB-0110.00</t>
  </si>
  <si>
    <t>Scale, Photography, Reversible, "L" Shape, Evident or equivelent</t>
  </si>
  <si>
    <t>TB-0111.00</t>
  </si>
  <si>
    <t>Markers, Engraved, Photo Identification, Set, A-Z, Evident or equivelent</t>
  </si>
  <si>
    <t>Regulator, Compressed gas, SCBA (CGA 357) to DISS Port, 45-70 PSI</t>
  </si>
  <si>
    <t>Multimeter, (volts,ohms,amps) digital with probe set</t>
  </si>
  <si>
    <t>CH-0123.00</t>
  </si>
  <si>
    <t>Frequency counter, portable with charger</t>
  </si>
  <si>
    <t>CH-0124.00</t>
  </si>
  <si>
    <t>Wattmeter, universal type (3-500 MHz) 5-100 watts</t>
  </si>
  <si>
    <t>CH-0125.00</t>
  </si>
  <si>
    <t>CH-0126.00</t>
  </si>
  <si>
    <t>CH-0127.00</t>
  </si>
  <si>
    <t>CH-0128.00</t>
  </si>
  <si>
    <t>CH-0129.00</t>
  </si>
  <si>
    <t>CH-0130.00</t>
  </si>
  <si>
    <t>CH-0131.00</t>
  </si>
  <si>
    <t>CH-0132.00</t>
  </si>
  <si>
    <t>CH-0133.00</t>
  </si>
  <si>
    <t>CH-0134.00</t>
  </si>
  <si>
    <t xml:space="preserve">*4 </t>
  </si>
  <si>
    <t>CH-0135.00</t>
  </si>
  <si>
    <t>CH-0136.00</t>
  </si>
  <si>
    <t>CI-0101.00</t>
  </si>
  <si>
    <t>CI-0102.00</t>
  </si>
  <si>
    <t>CI-0102.01</t>
  </si>
  <si>
    <t>CI-0102.02</t>
  </si>
  <si>
    <t>CI-0102.03</t>
  </si>
  <si>
    <t>CI-0102.04</t>
  </si>
  <si>
    <t>CI-0103.00</t>
  </si>
  <si>
    <t>LOGISTICS SECTION</t>
  </si>
  <si>
    <t>Service Monitor, Radio, with Spectrum analyzer and tracking generator, APCO 25 project compatible</t>
  </si>
  <si>
    <t>Satellite Antenna, Extension kit, for CC-0103.00, 100 foot</t>
  </si>
  <si>
    <t>CC-0110.00</t>
  </si>
  <si>
    <t xml:space="preserve">Lighted stylet with handle, capable of Nasal or Oral intubation (Treachlite or equivalent) </t>
  </si>
  <si>
    <t xml:space="preserve">IV Insulating and Warming Kits (Safe and Warm or equivalent) </t>
  </si>
  <si>
    <t xml:space="preserve">Transthoracic Needle Decompression Unit, Self contained closed system  (Thoracic Vent or equivalent)  </t>
  </si>
  <si>
    <t>Hydraulic Vehicle Rescue System, Ram, hydraulic, min. 18" length, 4-cycle gasoline, electric, battery powered or equivelent</t>
  </si>
  <si>
    <t>Chest Tube, 32 FR</t>
  </si>
  <si>
    <t>MO-0102.00</t>
  </si>
  <si>
    <t>TB-0105.00</t>
  </si>
  <si>
    <t>TB-0106.00</t>
  </si>
  <si>
    <t>TB-0106.01</t>
  </si>
  <si>
    <t>TB-0106.02</t>
  </si>
  <si>
    <t>TB-0106.03</t>
  </si>
  <si>
    <t>TB-0106.04</t>
  </si>
  <si>
    <t>Cricothyroidotomy Kit, with Shiley #4 (or equivalent). Cricothyroidotomy Appliances and Trousseau Dilator can be purchased separately</t>
  </si>
  <si>
    <t>Defibrillator/monitor Battery Support Systems</t>
  </si>
  <si>
    <t>Defibrillator/monitor batteries</t>
  </si>
  <si>
    <t xml:space="preserve">Clinometer, foresters type, calibrated for 100 feet                                </t>
  </si>
  <si>
    <t>Nitroglycerine, 200 metered-dose sprays/bottle or 10 bottles of .4mg tablets</t>
  </si>
  <si>
    <t>Procanamide, Injection, 500mg/ml, 1g vials</t>
  </si>
  <si>
    <t xml:space="preserve">Sodium Bicarbonate, 1meq/ml, 50meq amps, pre-filled </t>
  </si>
  <si>
    <t xml:space="preserve">Defibrillator/monitor, basic capability                                          </t>
  </si>
  <si>
    <t>RA-0105.00</t>
  </si>
  <si>
    <t>Air bag, lifting, high-pressure, Kevlar, 16-20 ton capacity</t>
  </si>
  <si>
    <t>RA-0106.00</t>
  </si>
  <si>
    <t>Air bag, lifting, high-pressure, Kevlar, 28-34 ton capacity</t>
  </si>
  <si>
    <t>RA-0107.00</t>
  </si>
  <si>
    <t>Air bag, lifting, high-pressure, Kevlar, 8-15 ton capacity</t>
  </si>
  <si>
    <t>RA-0108.00</t>
  </si>
  <si>
    <t>Air bag, lifting, high-pressure, Kevlar, 70 ton capacity</t>
  </si>
  <si>
    <t>RA-0109.00</t>
  </si>
  <si>
    <t>Air bag, lifting, high-pressure, Kevlar, 1 ton capacity</t>
  </si>
  <si>
    <t>RA-0110.00</t>
  </si>
  <si>
    <t>RA-0111.00</t>
  </si>
  <si>
    <t>RA-0112.00</t>
  </si>
  <si>
    <t>RA-0112.01</t>
  </si>
  <si>
    <t>RA-0112.02</t>
  </si>
  <si>
    <t>RA-0112.03</t>
  </si>
  <si>
    <t>RA-0113.00</t>
  </si>
  <si>
    <t>RA-0114.00</t>
  </si>
  <si>
    <t>RA-0114.01</t>
  </si>
  <si>
    <t>RA-0114.02</t>
  </si>
  <si>
    <t>RA-0114.03</t>
  </si>
  <si>
    <t>RA-0114.04</t>
  </si>
  <si>
    <t>RA-0114.05</t>
  </si>
  <si>
    <t>RA-0115.00</t>
  </si>
  <si>
    <t>Air bag, lifting, low-pressure set, complete, 15 Ton Maximum</t>
  </si>
  <si>
    <t>RA-0116.00</t>
  </si>
  <si>
    <t>RA-0116.01</t>
  </si>
  <si>
    <t>RA-0116.02</t>
  </si>
  <si>
    <t>RA-0116.03</t>
  </si>
  <si>
    <t>ELECTRIC POWERED TOOLS</t>
  </si>
  <si>
    <t>RB-0101.00</t>
  </si>
  <si>
    <t>RB-0101.01</t>
  </si>
  <si>
    <t>RB-0101.03</t>
  </si>
  <si>
    <t>Cutter, Rebar, electric, maximum cutting capacity 1", or equivalent</t>
  </si>
  <si>
    <t>Cutter, Rebar, electric, replacement tip set</t>
  </si>
  <si>
    <t>Cutter, Rebar, electric, maximum cutting capacity 5/8", or equivalent</t>
  </si>
  <si>
    <t>RB-0102.00</t>
  </si>
  <si>
    <t>RB-0102.01</t>
  </si>
  <si>
    <t>RB-0102.02</t>
  </si>
  <si>
    <t>RB-0102.03</t>
  </si>
  <si>
    <t>RB-0102.04</t>
  </si>
  <si>
    <t>RB-0103.03</t>
  </si>
  <si>
    <t>Adenosine 6mg/2cc vial</t>
  </si>
  <si>
    <t>MU-0101.00</t>
  </si>
  <si>
    <t>Tripod, tubular aluminum, or Arizona Vortex Rescue System, adjustable between 6' and 8', minimum work load of 600 lbs.</t>
  </si>
  <si>
    <t>Field Operations Guide, SCT, Corps of Engineers</t>
  </si>
  <si>
    <t>RH-0113.00</t>
  </si>
  <si>
    <t>RH-0115.00</t>
  </si>
  <si>
    <t>RH-0114.00</t>
  </si>
  <si>
    <t>Camara, Thermal Imaging, Infrared, Fire Service model, with charger, storage case, hand/neck strap, 2-spare batteries</t>
  </si>
  <si>
    <t>RE-0104.00</t>
  </si>
  <si>
    <t>RE-0105.00</t>
  </si>
  <si>
    <t>LA-0101.00</t>
  </si>
  <si>
    <t>LA-0102.00</t>
  </si>
  <si>
    <t>LA-0103.00</t>
  </si>
  <si>
    <t>LA-0104.00</t>
  </si>
  <si>
    <t>LA-0105.00</t>
  </si>
  <si>
    <t>LB-0101.00</t>
  </si>
  <si>
    <t>LB-0102.00</t>
  </si>
  <si>
    <t>Cups, paper, hot and cold</t>
  </si>
  <si>
    <t>Shore, expandable, pneumatic,to approximately 198"</t>
  </si>
  <si>
    <t>Hammer, electric, rotary, Bit, 2½", diamond / carbide-tipped</t>
  </si>
  <si>
    <t>Stanley Breaker, hydraulic, 90 lb.or equivalent</t>
  </si>
  <si>
    <t>Stanley Breaker, hydraulic, Moil point bit,  14" or equivalent</t>
  </si>
  <si>
    <t>Stanley Breaker, hydraulic, Chisel, 3" x 14" or equivalent</t>
  </si>
  <si>
    <t>Stanley Breaker, hydraulic, Chisel, 1" x 14" or equivalent</t>
  </si>
  <si>
    <t xml:space="preserve">Stanley Breaker, hydraulic 45 lb.or equivalent  </t>
  </si>
  <si>
    <t xml:space="preserve">Stand, Light, extendable, dual head 250-500 watt light weight </t>
  </si>
  <si>
    <t>RG-0113.00</t>
  </si>
  <si>
    <t>LF-0130.00</t>
  </si>
  <si>
    <t>LG-0101.00</t>
  </si>
  <si>
    <t>Ball cap, navy blue w/ Task force Logo</t>
  </si>
  <si>
    <t>LG-0102.00</t>
  </si>
  <si>
    <t>LG-0103.00</t>
  </si>
  <si>
    <t>Flashlight, battery, intrinsically safe, UL rated, w/ four spare bulbs</t>
  </si>
  <si>
    <t>LG-0104.00</t>
  </si>
  <si>
    <t>LG-0105.00</t>
  </si>
  <si>
    <t>LG-0106.00</t>
  </si>
  <si>
    <t xml:space="preserve">Helmet light, Intrinsically safe (with 2 spare bulbs) </t>
  </si>
  <si>
    <t>LG-0107.00</t>
  </si>
  <si>
    <t>Knife, combination, folding (Leatherman-type or equivalent)</t>
  </si>
  <si>
    <t>Hardware kit, assorted nuts, bolts, washers, SAE 1/8"- 1/2", various lengths</t>
  </si>
  <si>
    <t>Tape, electrical, roll</t>
  </si>
  <si>
    <t>Pump, Transfer (Black &amp; Decker, Jack Rabbit, or equivalent)</t>
  </si>
  <si>
    <t>Terminal kit, solder-less, with crimping tool</t>
  </si>
  <si>
    <t>LK-0118.00</t>
  </si>
  <si>
    <t>LK-0119.00</t>
  </si>
  <si>
    <t>LK-0120.00</t>
  </si>
  <si>
    <t>LK-0121.00</t>
  </si>
  <si>
    <t>MM-0127.00</t>
  </si>
  <si>
    <t>Needle, 18g</t>
  </si>
  <si>
    <t>MM-0128.00</t>
  </si>
  <si>
    <t>Needle, 27g</t>
  </si>
  <si>
    <t>MM-0129.00</t>
  </si>
  <si>
    <t>Normal Saline, 10cc plastic vials (for reconstitution)</t>
  </si>
  <si>
    <t>MM-0130.00</t>
  </si>
  <si>
    <t>Pumps, Manual Fluid Infusion, disposable</t>
  </si>
  <si>
    <t>MM-0131.00</t>
  </si>
  <si>
    <t>Saline Locks</t>
  </si>
  <si>
    <t>MM-0132.00</t>
  </si>
  <si>
    <t>MM-0133.00</t>
  </si>
  <si>
    <t>Syringe Holder, Tubex-type</t>
  </si>
  <si>
    <t>MS-0133.00</t>
  </si>
  <si>
    <t xml:space="preserve">Catheter, IV, 14g (E.S.I.P.) </t>
  </si>
  <si>
    <t>Catheter, IV, 16g (E.S.I.P.)</t>
  </si>
  <si>
    <t>Catheter, IV, 22g (E.S.I.P.)</t>
  </si>
  <si>
    <t>Catheter, IV, 24g (E.S.I.P.)</t>
  </si>
  <si>
    <t>Catheter, IV, 20g (E.S.I.P.)</t>
  </si>
  <si>
    <t>Catheter, IV, 18g (E.S.I.P.)</t>
  </si>
  <si>
    <t>Cannula, Blunt</t>
  </si>
  <si>
    <t>Cannula, Blunt, Locking</t>
  </si>
  <si>
    <t>MM-0146.00</t>
  </si>
  <si>
    <t>Syringe, Luerlock, 30cc (w/E.S.I.P.)</t>
  </si>
  <si>
    <t>Manufacturer(s)</t>
  </si>
  <si>
    <t>Air bag air Manufacturer adapter kit, high-pressure</t>
  </si>
  <si>
    <t xml:space="preserve">Fiberscope, 12 mm diameter or less, at least 47" working length, complete with carrying case and accessories, plus  two (2) AC/DC kit, light Manufacturer, battery, connecting cable housed in a carrying case (and two additional sets of batteries) </t>
  </si>
  <si>
    <t>ReManufacturer Status Kit, ICS, including "T" cards and holders</t>
  </si>
  <si>
    <t xml:space="preserve">PATIENT / PERSONAL PROTECTION (continued) </t>
  </si>
  <si>
    <r>
      <t xml:space="preserve">PNEUMATIC POWERED TOOLS </t>
    </r>
    <r>
      <rPr>
        <b/>
        <sz val="10"/>
        <rFont val="Arial"/>
        <family val="2"/>
      </rPr>
      <t>(continued)</t>
    </r>
  </si>
  <si>
    <r>
      <t xml:space="preserve">ELECTRIC POWERED TOOLS </t>
    </r>
    <r>
      <rPr>
        <b/>
        <sz val="10"/>
        <rFont val="Arial"/>
        <family val="2"/>
      </rPr>
      <t>(continued)</t>
    </r>
  </si>
  <si>
    <r>
      <t xml:space="preserve">HYDRAULIC POWERED TOOLS </t>
    </r>
    <r>
      <rPr>
        <b/>
        <sz val="10"/>
        <rFont val="Arial"/>
        <family val="2"/>
      </rPr>
      <t>(continued)</t>
    </r>
  </si>
  <si>
    <r>
      <t xml:space="preserve">HAND TOOLS </t>
    </r>
    <r>
      <rPr>
        <b/>
        <sz val="10"/>
        <rFont val="Arial"/>
        <family val="2"/>
      </rPr>
      <t>(continued)</t>
    </r>
  </si>
  <si>
    <r>
      <t xml:space="preserve">ELECTRICAL </t>
    </r>
    <r>
      <rPr>
        <b/>
        <sz val="10"/>
        <rFont val="Arial"/>
        <family val="2"/>
      </rPr>
      <t>(continued)</t>
    </r>
  </si>
  <si>
    <r>
      <t xml:space="preserve">ANTIBIOTICS / ANTIFUNGALS </t>
    </r>
    <r>
      <rPr>
        <b/>
        <sz val="10"/>
        <rFont val="Arial"/>
        <family val="2"/>
      </rPr>
      <t>(continued)</t>
    </r>
  </si>
  <si>
    <r>
      <t>ADVANCED AIRWAY EQUIPMENT</t>
    </r>
    <r>
      <rPr>
        <b/>
        <sz val="10"/>
        <rFont val="Arial"/>
        <family val="2"/>
      </rPr>
      <t xml:space="preserve"> (continued)</t>
    </r>
  </si>
  <si>
    <r>
      <t xml:space="preserve">INTRAVENOUS ACCESS / ADMINISTRATION </t>
    </r>
    <r>
      <rPr>
        <b/>
        <sz val="10"/>
        <rFont val="Arial"/>
        <family val="2"/>
      </rPr>
      <t>(continued)</t>
    </r>
  </si>
  <si>
    <r>
      <t>INTRAVENOUS ACCESS / ADMINISTRATION</t>
    </r>
    <r>
      <rPr>
        <b/>
        <sz val="10"/>
        <rFont val="Arial"/>
        <family val="2"/>
      </rPr>
      <t xml:space="preserve"> (continued)</t>
    </r>
  </si>
  <si>
    <r>
      <t xml:space="preserve">PATIENT ASSESSMENT CARE / GENERAL </t>
    </r>
    <r>
      <rPr>
        <b/>
        <sz val="10"/>
        <rFont val="Arial"/>
        <family val="2"/>
      </rPr>
      <t>(continued)</t>
    </r>
  </si>
  <si>
    <r>
      <t xml:space="preserve">PATIENT IMMOBILIZATION / EXTRICATION </t>
    </r>
    <r>
      <rPr>
        <b/>
        <sz val="10"/>
        <rFont val="Arial"/>
        <family val="2"/>
      </rPr>
      <t>(continued)</t>
    </r>
  </si>
  <si>
    <r>
      <t xml:space="preserve">WOUND CARE </t>
    </r>
    <r>
      <rPr>
        <b/>
        <sz val="10"/>
        <rFont val="Arial"/>
        <family val="2"/>
      </rPr>
      <t>(continued)</t>
    </r>
  </si>
  <si>
    <r>
      <t xml:space="preserve">MISCELLANEOUS </t>
    </r>
    <r>
      <rPr>
        <b/>
        <sz val="10"/>
        <rFont val="Arial"/>
        <family val="2"/>
      </rPr>
      <t>(continued)</t>
    </r>
  </si>
  <si>
    <r>
      <t>STRUCTURES SPECIALIST EQUIPMENT</t>
    </r>
    <r>
      <rPr>
        <b/>
        <sz val="10"/>
        <rFont val="Arial"/>
        <family val="2"/>
      </rPr>
      <t xml:space="preserve"> (continued)</t>
    </r>
  </si>
  <si>
    <r>
      <t xml:space="preserve">TECHNICAL INFORMATION SPECIALIST EQUIPMENT </t>
    </r>
    <r>
      <rPr>
        <b/>
        <sz val="10"/>
        <rFont val="Arial"/>
        <family val="2"/>
      </rPr>
      <t>(continued)</t>
    </r>
  </si>
  <si>
    <r>
      <t xml:space="preserve">HAZARDOUS MATERIALS SPECIALIST EQUIPMENT </t>
    </r>
    <r>
      <rPr>
        <b/>
        <sz val="10"/>
        <rFont val="Arial"/>
        <family val="2"/>
      </rPr>
      <t>(continued)</t>
    </r>
  </si>
  <si>
    <r>
      <t>TECHNICAL SEARCH SPECIALIST EQUIPMENT</t>
    </r>
    <r>
      <rPr>
        <b/>
        <sz val="10"/>
        <rFont val="Arial"/>
        <family val="2"/>
      </rPr>
      <t xml:space="preserve"> (continued)</t>
    </r>
  </si>
  <si>
    <r>
      <t xml:space="preserve">TELECOMMUNICATIONS </t>
    </r>
    <r>
      <rPr>
        <b/>
        <sz val="10"/>
        <rFont val="Arial"/>
        <family val="2"/>
      </rPr>
      <t>(continued)</t>
    </r>
  </si>
  <si>
    <r>
      <t xml:space="preserve">ACCESSORIES </t>
    </r>
    <r>
      <rPr>
        <b/>
        <sz val="10"/>
        <rFont val="Arial"/>
        <family val="2"/>
      </rPr>
      <t>(continued)</t>
    </r>
  </si>
  <si>
    <r>
      <t xml:space="preserve">SMALL TOOLS </t>
    </r>
    <r>
      <rPr>
        <b/>
        <sz val="10"/>
        <rFont val="Arial"/>
        <family val="2"/>
      </rPr>
      <t>(continued)</t>
    </r>
  </si>
  <si>
    <r>
      <t xml:space="preserve">SAFETY </t>
    </r>
    <r>
      <rPr>
        <b/>
        <sz val="10"/>
        <rFont val="Arial"/>
        <family val="2"/>
      </rPr>
      <t>(continued)</t>
    </r>
  </si>
  <si>
    <r>
      <t xml:space="preserve">ADMINISTRATIVE SUPPORT </t>
    </r>
    <r>
      <rPr>
        <b/>
        <sz val="10"/>
        <rFont val="Arial"/>
        <family val="2"/>
      </rPr>
      <t>(continued)</t>
    </r>
  </si>
  <si>
    <r>
      <t xml:space="preserve">PERSONAL BAG </t>
    </r>
    <r>
      <rPr>
        <b/>
        <sz val="10"/>
        <rFont val="Arial"/>
        <family val="2"/>
      </rPr>
      <t>(continued)</t>
    </r>
  </si>
  <si>
    <r>
      <t xml:space="preserve">CACHE TRANSPORTATION / SUPPORT </t>
    </r>
    <r>
      <rPr>
        <b/>
        <sz val="10"/>
        <rFont val="Arial"/>
        <family val="2"/>
      </rPr>
      <t>(continued)</t>
    </r>
  </si>
  <si>
    <r>
      <t xml:space="preserve">BASE OF OPERATIONS </t>
    </r>
    <r>
      <rPr>
        <b/>
        <sz val="10"/>
        <rFont val="Arial"/>
        <family val="2"/>
      </rPr>
      <t>(continued)</t>
    </r>
  </si>
  <si>
    <r>
      <t xml:space="preserve">EQUIPMENT MAINTENANCE </t>
    </r>
    <r>
      <rPr>
        <b/>
        <sz val="10"/>
        <rFont val="Arial"/>
        <family val="2"/>
      </rPr>
      <t xml:space="preserve">(continued) </t>
    </r>
  </si>
  <si>
    <r>
      <t xml:space="preserve">EQUIPMENT </t>
    </r>
    <r>
      <rPr>
        <b/>
        <sz val="10"/>
        <rFont val="Arial"/>
        <family val="2"/>
      </rPr>
      <t>(continued)</t>
    </r>
  </si>
  <si>
    <t>NOTE: A 5% cost cap will be used for audit or reimbursement</t>
  </si>
  <si>
    <r>
      <t>Listings in these columns indicate what a majority (or significant number) of TFs have purchased. This allows the Program Office to deal with cache standardization issues.  E</t>
    </r>
    <r>
      <rPr>
        <u val="single"/>
        <sz val="7"/>
        <rFont val="Arial"/>
        <family val="2"/>
      </rPr>
      <t>quivalent purchases are allowed</t>
    </r>
    <r>
      <rPr>
        <sz val="7"/>
        <rFont val="Arial"/>
        <family val="2"/>
      </rPr>
      <t>.</t>
    </r>
  </si>
  <si>
    <r>
      <t xml:space="preserve">Listings in these columns indicate what a majority (or significant number) of TFs have purchased. This allows the Program Office to deal with cache standardization issues.  </t>
    </r>
    <r>
      <rPr>
        <u val="single"/>
        <sz val="7"/>
        <rFont val="Arial"/>
        <family val="2"/>
      </rPr>
      <t>Equivalent purchases are allowed.</t>
    </r>
  </si>
  <si>
    <t>Gun, nail, pneumatic, Nails, 8D, box</t>
  </si>
  <si>
    <t>Gun, nail, pneumatic, Nails, 16D, box</t>
  </si>
  <si>
    <t>Shore System, Pneumatic, min 50,000 LB crush strength (See RA-0117.01 to RA-0117.18 for itemized listing), lot</t>
  </si>
  <si>
    <t>Drill bits, steel, 1/8" - 5/8", set</t>
  </si>
  <si>
    <t>Drill bits, carbide tip, 1/4" - 5/8", set</t>
  </si>
  <si>
    <t>Drill extensions, set</t>
  </si>
  <si>
    <t>Drill, Ship Augers, 1/2" - 1-1/2", set</t>
  </si>
  <si>
    <t>Chisels, wood, assorted (not to exceed 8 chisels total), set</t>
  </si>
  <si>
    <t>Ellis, clamps, pair</t>
  </si>
  <si>
    <t>Nails, common, 16D, Duplex, pound</t>
  </si>
  <si>
    <t>Nails, common, 8D, Duplex, pound</t>
  </si>
  <si>
    <t>Sheeting, plastic, 6 mil x 50' x 100', roll</t>
  </si>
  <si>
    <t>Uniform jacket, with liner M-65 or equivalent, Navy Blue</t>
  </si>
  <si>
    <t xml:space="preserve">Cephalexin, 500mg, PO </t>
  </si>
  <si>
    <t>Cephalexin, 250mg, PO</t>
  </si>
  <si>
    <t>Ciprofloxacin, 500mg, PO</t>
  </si>
  <si>
    <t>Erythromycin or Azlthromyacin, 500mg tab, PO</t>
  </si>
  <si>
    <t>Diphenhydramine, 25m, PO</t>
  </si>
  <si>
    <t>Acetazolamide, 250mg, PO</t>
  </si>
  <si>
    <t>Digoxin, 0.25mg, PO</t>
  </si>
  <si>
    <t>Antacid/Simethicone, PO</t>
  </si>
  <si>
    <t>MB-0104.00</t>
  </si>
  <si>
    <t>Pseudephedrine, 60mg tablets, PO</t>
  </si>
  <si>
    <t>Acetaminophen, 325mg tablets, PO</t>
  </si>
  <si>
    <t>Aspirin, 325mg tablets, PO</t>
  </si>
  <si>
    <t>Hydrocodone, 5mg/Acetominophen, 500mg, PO</t>
  </si>
  <si>
    <t>Ibuprofen, 800mg tablets, PO</t>
  </si>
  <si>
    <t>Oxycodone, 5mg/Acetominophen, 325mg tablets, PO</t>
  </si>
  <si>
    <t>Diazepam, 5mg tablets, PO</t>
  </si>
  <si>
    <t>Cimetidine or Tagament, 400 mg, PO</t>
  </si>
  <si>
    <t xml:space="preserve">Phenytoin, 100mg, PO                            </t>
  </si>
  <si>
    <t>Combivir, PO</t>
  </si>
  <si>
    <t>Nelfinavir, 750mg, PO</t>
  </si>
  <si>
    <t>Indinavir, 800mg,PO</t>
  </si>
  <si>
    <t>D5W, 100cc</t>
  </si>
  <si>
    <t>*1 *5</t>
  </si>
  <si>
    <t>EYES, EARS, NOSE, THROAT</t>
  </si>
  <si>
    <t>LB-0110.00</t>
  </si>
  <si>
    <t>*1 *5 *8</t>
  </si>
  <si>
    <t>Dobutamine, Injection, .25 mg amps, or equivelent pre-mix</t>
  </si>
  <si>
    <t>*5 *8</t>
  </si>
  <si>
    <t>MV-0101.00</t>
  </si>
  <si>
    <t>MV-0102.00</t>
  </si>
  <si>
    <t>MV-0103.00</t>
  </si>
  <si>
    <t>MV-0104.00</t>
  </si>
  <si>
    <t>MV-0105.00</t>
  </si>
  <si>
    <t>MV-0106.00</t>
  </si>
  <si>
    <t>MV-0107.00</t>
  </si>
  <si>
    <t>Exam Lamp, ultraviolet/visible, with magnifier, 110 VAC</t>
  </si>
  <si>
    <t>MR-0147.00</t>
  </si>
  <si>
    <t>MR-0148.00</t>
  </si>
  <si>
    <t>MJ-0123.00</t>
  </si>
  <si>
    <t>Diphenrydramine patch/Scopolomine/Hyoscine, 1.5mg Patch</t>
  </si>
  <si>
    <t>MB-0113.00</t>
  </si>
  <si>
    <t>Diltiazem/Cardizem</t>
  </si>
  <si>
    <t>MU-0121.00</t>
  </si>
  <si>
    <t>Amiodarone/Cordarone, 200 mg, PO</t>
  </si>
  <si>
    <t>MU-0122.00</t>
  </si>
  <si>
    <t>Etomidate injection, 20mg/10ml</t>
  </si>
  <si>
    <t>MF-0119.00</t>
  </si>
  <si>
    <t>Silver Sulfadiazine Cream, 1%, 50gm bollte, TOP</t>
  </si>
  <si>
    <t>MB-0114.00</t>
  </si>
  <si>
    <t>Lorazapam, 1mg/ml, 5cc vial</t>
  </si>
  <si>
    <t>MC-0112.00</t>
  </si>
  <si>
    <t>Fexofenadine, 60mg, PO</t>
  </si>
  <si>
    <t>Docusate, (Colase), 50mg, PO</t>
  </si>
  <si>
    <t>MB-0115.00</t>
  </si>
  <si>
    <t>Bisacodyl, (Dulcolax), 5mg, PO</t>
  </si>
  <si>
    <t>MB-0116.00</t>
  </si>
  <si>
    <t>Bag, Ziplock, small</t>
  </si>
  <si>
    <t>MS-0135.00</t>
  </si>
  <si>
    <t>Defibrilator, Automatic External, Automatic, Lightweight (less then 2 lbs.)</t>
  </si>
  <si>
    <t>MT-0109.00</t>
  </si>
  <si>
    <t>Defibrilator, Automatic External, Automatic, Pads</t>
  </si>
  <si>
    <t>MT-0110.00</t>
  </si>
  <si>
    <t>MM-0147.00</t>
  </si>
  <si>
    <t>Fluid Pump, IV, Power Infuser or equivelent (less then 2 lbs.), AAA Battery powered</t>
  </si>
  <si>
    <t>Fluid Pump, IV, Power Infuser or equivelent, Cartridge</t>
  </si>
  <si>
    <t>MM-0148.00</t>
  </si>
  <si>
    <t>Splinter Forceps</t>
  </si>
  <si>
    <t>Slings, Synthetic, Heavy duty, 3" x 6', Type 3, Flat Eye, One Ply 3800 Lb. Choker Capacity</t>
  </si>
  <si>
    <t>Masks, particle, non-toxic (3M N95 or equivalent)</t>
  </si>
  <si>
    <t>LF-0108.02</t>
  </si>
  <si>
    <t>LF-0108.03</t>
  </si>
  <si>
    <t>LF-0108.04</t>
  </si>
  <si>
    <t>LK-0122.00</t>
  </si>
  <si>
    <t>LK-0123.00</t>
  </si>
  <si>
    <t>LJ-0123.00</t>
  </si>
  <si>
    <t>Stretcher system, Sked or equivalent</t>
  </si>
  <si>
    <t>Telephone Lineman's set, data safe</t>
  </si>
  <si>
    <t>CI-0102.05</t>
  </si>
  <si>
    <t>Horns, air, aerosol, w/ 1 replacement cartridge</t>
  </si>
  <si>
    <t>LE-0114.00</t>
  </si>
  <si>
    <t>LE-0116.00</t>
  </si>
  <si>
    <t>LE-0117.00</t>
  </si>
  <si>
    <t>LE-0118.00</t>
  </si>
  <si>
    <t xml:space="preserve">Netting, mosquito, 32" x 79" </t>
  </si>
  <si>
    <t>LE-0119.00</t>
  </si>
  <si>
    <t>LE-0120.00</t>
  </si>
  <si>
    <t>LE-0121.00</t>
  </si>
  <si>
    <t>LE-0122.00</t>
  </si>
  <si>
    <t>Repellent, insect (for clothing), Pyrethrin base, 4 oz. Bottle</t>
  </si>
  <si>
    <t>LE-0123.00</t>
  </si>
  <si>
    <t xml:space="preserve">Repellent, insect, minimum 35% DEET content, 4 oz. bottle  </t>
  </si>
  <si>
    <t>LE-0124.00</t>
  </si>
  <si>
    <t>LE-0125.00</t>
  </si>
  <si>
    <t>LE-0126.00</t>
  </si>
  <si>
    <t>Sunscreen, SPF 25, 4 oz. Bottle</t>
  </si>
  <si>
    <t>LE-0127.00</t>
  </si>
  <si>
    <t>LE-0128.00</t>
  </si>
  <si>
    <t>Back support, nylon</t>
  </si>
  <si>
    <t>LF-0101.00</t>
  </si>
  <si>
    <t>LF-0102.00</t>
  </si>
  <si>
    <t>Book, log</t>
  </si>
  <si>
    <t>LF-0103.00</t>
  </si>
  <si>
    <t>Calculator, handheld, AA battery powered, w/ tape</t>
  </si>
  <si>
    <t>LF-0104.00</t>
  </si>
  <si>
    <t>Clipboards, metal bound, with storage pockets</t>
  </si>
  <si>
    <t>LF-0105.00</t>
  </si>
  <si>
    <t>LF-0106.00</t>
  </si>
  <si>
    <t>LF-0107.00</t>
  </si>
  <si>
    <t>LF-0108.00</t>
  </si>
  <si>
    <t>LF-0109.00</t>
  </si>
  <si>
    <t>LF-0110.00</t>
  </si>
  <si>
    <t>LF-0110.01</t>
  </si>
  <si>
    <t>LF-0110.02</t>
  </si>
  <si>
    <t>LF-0110.03</t>
  </si>
  <si>
    <t>LF-0110.04</t>
  </si>
  <si>
    <t>LF-0110.05</t>
  </si>
  <si>
    <t>LF-0110.06</t>
  </si>
  <si>
    <t>LF-0110.07</t>
  </si>
  <si>
    <t>LF-0110.08</t>
  </si>
  <si>
    <t>LF-0110.09</t>
  </si>
  <si>
    <t>LF-0110.10</t>
  </si>
  <si>
    <t>LF-0110.11</t>
  </si>
  <si>
    <t>LF-0111.00</t>
  </si>
  <si>
    <t>LF-0112.00</t>
  </si>
  <si>
    <t>Markers, china, 12/pkg.</t>
  </si>
  <si>
    <t>LF-0113.00</t>
  </si>
  <si>
    <t>Markers, felt, waterproof, 12/pkg.</t>
  </si>
  <si>
    <t>LF-0114.00</t>
  </si>
  <si>
    <t>Pads, note (Post It-type)</t>
  </si>
  <si>
    <t>Promethazine 50 mg/cc, Injection, or equivalent</t>
  </si>
  <si>
    <t>MD-0102.00</t>
  </si>
  <si>
    <t>MD-0103.00</t>
  </si>
  <si>
    <t>Fentanyl Citrate, 50mcg/cc, 2ml amp</t>
  </si>
  <si>
    <t>MD-0104.00</t>
  </si>
  <si>
    <t>Haloperidol, Injection, 5mg/ml, 1ml amps</t>
  </si>
  <si>
    <t>Homatropine 2%, 15cc bottle</t>
  </si>
  <si>
    <t>MD-0106.00</t>
  </si>
  <si>
    <t>Ketamine, 100mg/ml, 500mg multi-dose vial</t>
  </si>
  <si>
    <t>MD-0107.00</t>
  </si>
  <si>
    <t>Lidocaine, Injection, 1%, multi-use 50ml vial</t>
  </si>
  <si>
    <t>MD-0108.00</t>
  </si>
  <si>
    <t xml:space="preserve">Midazolam, Injection, 5mg/ml, 5ml amps </t>
  </si>
  <si>
    <t>MD-0109.00</t>
  </si>
  <si>
    <t>Succinylcholine, 100mg/10ml</t>
  </si>
  <si>
    <t>MD-0110.00</t>
  </si>
  <si>
    <t>MD-0111.00</t>
  </si>
  <si>
    <t>Vecuronium, Injection, 0.5mg/ml, 10mg vials</t>
  </si>
  <si>
    <t>ME-0101.00</t>
  </si>
  <si>
    <t>Methylprednisolone, 125mg/amp</t>
  </si>
  <si>
    <t>ME-0102.00</t>
  </si>
  <si>
    <t>ME-0103.00</t>
  </si>
  <si>
    <t>Triamcinolone Cream, 0.1%, 15gm tube, TOP</t>
  </si>
  <si>
    <t>MF-0102.00</t>
  </si>
  <si>
    <t>Activated Charcoal Suspension, 50mg bottles, PO</t>
  </si>
  <si>
    <t>MF-0103.00</t>
  </si>
  <si>
    <t>MF-0104.00</t>
  </si>
  <si>
    <t>MF-0105.00</t>
  </si>
  <si>
    <t>Cyanide Antidote Kit, IV/INHAL</t>
  </si>
  <si>
    <t>MF-0106.00</t>
  </si>
  <si>
    <t>MF-0107.00</t>
  </si>
  <si>
    <t>Insulin, Regular Human, Injection, 100u vials, IV/SC</t>
  </si>
  <si>
    <t>Item Number</t>
  </si>
  <si>
    <t>Status</t>
  </si>
  <si>
    <t>Cost Cap</t>
  </si>
  <si>
    <t>Description</t>
  </si>
  <si>
    <t>Pens, ballpoint</t>
  </si>
  <si>
    <t>Personal Waist Packs, fanny pack, ski patrol-style</t>
  </si>
  <si>
    <t>Physician Back Packs, large, (Thomas Pak or equivalent)</t>
  </si>
  <si>
    <t>Refrigerator (2 cubic feet)</t>
  </si>
  <si>
    <t>Surge Protector, Individual</t>
  </si>
  <si>
    <t>MI-0103.00</t>
  </si>
  <si>
    <t>MI-0104.00</t>
  </si>
  <si>
    <t>Atropine, Injectable, 400mcg per ml, 20ml vial</t>
  </si>
  <si>
    <t>MA-0154.00</t>
  </si>
  <si>
    <t>Visual inspection device, Snake-Eye US&amp;R kit, Search Cam Mongoose, or equivalent  (NOTE: These items are counted as one item when following selection criteria for visual search equipment of the four listed types.)</t>
  </si>
  <si>
    <t>Gauze Wraps, 4" width (Kerlix or equivalent)</t>
  </si>
  <si>
    <t>Hemostats, disposable</t>
  </si>
  <si>
    <t>Hydrogen Peroxide, 3%, 1 liter bottles</t>
  </si>
  <si>
    <t>Penrose Drains, sterile, 1/2"</t>
  </si>
  <si>
    <t>Razor, Disposable</t>
  </si>
  <si>
    <t>Rigid Saws, Bone</t>
  </si>
  <si>
    <t xml:space="preserve">Ring Saws, Bone </t>
  </si>
  <si>
    <t>Ring cutters, disposable</t>
  </si>
  <si>
    <t>Scrub Brush, sterile</t>
  </si>
  <si>
    <t xml:space="preserve">Suture Sets, disposable, to included drape  </t>
  </si>
  <si>
    <t>Box, Shipping, for blood draw tubes, with absorbant (box shall be compliant with current Title 49, CFR regulations in regarss to shipping biohazard/infectous hazard materials)</t>
  </si>
  <si>
    <t>LA-0106.00</t>
  </si>
  <si>
    <t>Water, Bladder, potable (1000 Gallon total capacity)</t>
  </si>
  <si>
    <t>NO FRUITS, VEGETABLES OR PERISHABLES TO BE DEPLOYED</t>
  </si>
  <si>
    <t xml:space="preserve">Paint, spray, can, fluorescent       </t>
  </si>
  <si>
    <t>Cover, protective, weather resistant, for 463L Pallets</t>
  </si>
  <si>
    <t>LJ-0124.00</t>
  </si>
  <si>
    <t>LJ-0125.00</t>
  </si>
  <si>
    <t>Bucket, collapsible, 12" X 17"</t>
  </si>
  <si>
    <t>RF-0109.00</t>
  </si>
  <si>
    <t>Carrier, debris, 4' x 4'</t>
  </si>
  <si>
    <t>RF-0110.00</t>
  </si>
  <si>
    <t>Chalk, line,  50'</t>
  </si>
  <si>
    <t>RF-0111.00</t>
  </si>
  <si>
    <t>Chisel, cold, diamond point, 8"</t>
  </si>
  <si>
    <t>RF-0112.00</t>
  </si>
  <si>
    <t>Chisel, cold, floor, 12"</t>
  </si>
  <si>
    <t>RF-0113.00</t>
  </si>
  <si>
    <t>RF-0114.00</t>
  </si>
  <si>
    <t>Crayon, lumber, assorted colors</t>
  </si>
  <si>
    <t>RF-0115.00</t>
  </si>
  <si>
    <t>Cutter, bolt, 18"</t>
  </si>
  <si>
    <t>RF-0116.00</t>
  </si>
  <si>
    <t>Cutter, bolt, 36"</t>
  </si>
  <si>
    <t>RF-0117.00</t>
  </si>
  <si>
    <t>Cutter, pipe, multiple head, 1 - 2-1/2"</t>
  </si>
  <si>
    <t>RF-0118.00</t>
  </si>
  <si>
    <t>Cutter, wire and cable, 28", fiberglass handles</t>
  </si>
  <si>
    <t>RF-0119.00</t>
  </si>
  <si>
    <t>RF-0119.01</t>
  </si>
  <si>
    <t>RF-0119.02</t>
  </si>
  <si>
    <t>RF-0119.03</t>
  </si>
  <si>
    <t>Ellis, jack, 4X4, 25#</t>
  </si>
  <si>
    <t>Ellis, jack, post cap screw, 4X4, w/ adjustable base</t>
  </si>
  <si>
    <t>Ellis, swivel base, 4X4</t>
  </si>
  <si>
    <t>RF-0120.00</t>
  </si>
  <si>
    <t>RF-0120.01</t>
  </si>
  <si>
    <t>RF-0120.02</t>
  </si>
  <si>
    <t>Hacksaw, high tension, contractor grade</t>
  </si>
  <si>
    <t>RF-0124.00</t>
  </si>
  <si>
    <t>Hammer, framing straight claw, 22 oz., steel, mill face</t>
  </si>
  <si>
    <t>RF-0125.00</t>
  </si>
  <si>
    <t>It is recommended that a task force should have at least three (3) visual search devices.  Any combination of the four listed types of devices are acceptable:</t>
  </si>
  <si>
    <t>TF-0101.00</t>
  </si>
  <si>
    <t>TF-0102.00</t>
  </si>
  <si>
    <t>Concrete coring tool, gasoline-powered, capable of cutting 2" diameter hole up to 8" deep, including 4 2"-diameter concrete and wood bits (8" working lengths)</t>
  </si>
  <si>
    <t>Positive End-Expiratory Pressure (PEEP), valves adjustable 0-15, disposable</t>
  </si>
  <si>
    <t xml:space="preserve">Suction Tubing, spare </t>
  </si>
  <si>
    <t xml:space="preserve">Suction Canister, spare </t>
  </si>
  <si>
    <t xml:space="preserve">Carrying case, oxygen cylinder, D size </t>
  </si>
  <si>
    <t>Regulator, oxygen, with 2 DISS ports</t>
  </si>
  <si>
    <t>MK-0136.00</t>
  </si>
  <si>
    <t>MK-0138.00</t>
  </si>
  <si>
    <t>ML-0101.00</t>
  </si>
  <si>
    <t>Eye Flush Solution, 30cc bottles</t>
  </si>
  <si>
    <t>ML-0102.00</t>
  </si>
  <si>
    <t>Eye Patches, metal</t>
  </si>
  <si>
    <t>ML-0104.00</t>
  </si>
  <si>
    <t>Eye Patches, cotton, individually wrapped</t>
  </si>
  <si>
    <t>ML-0105.00</t>
  </si>
  <si>
    <t>Flourescein Strips, (individually wrapped)</t>
  </si>
  <si>
    <t>Pen Light with Ultra-violet cap</t>
  </si>
  <si>
    <t>MM-0101.00</t>
  </si>
  <si>
    <t>Charger, 12VDC for Deep Cycle Battery</t>
  </si>
  <si>
    <t>CC-0101.00</t>
  </si>
  <si>
    <t>CC-0103.00</t>
  </si>
  <si>
    <t>CC-0104.00</t>
  </si>
  <si>
    <t>CC-0105.00</t>
  </si>
  <si>
    <t>CC-0107.00</t>
  </si>
  <si>
    <t>CD-0101.00</t>
  </si>
  <si>
    <t>CD-0102.00</t>
  </si>
  <si>
    <t>Antenna, directional, (Yagi) , 406-420 MHz 3dB gain</t>
  </si>
  <si>
    <t>CD-0103.00</t>
  </si>
  <si>
    <t>Antenna, 3-9dB gain, omni-directional, 406-420 MHz</t>
  </si>
  <si>
    <t>CD-0104.00</t>
  </si>
  <si>
    <t xml:space="preserve">Mast, antenna, 35 ft. with grounding kit, antenna guy kits (non metallic guys) </t>
  </si>
  <si>
    <t>CD-0105.00</t>
  </si>
  <si>
    <t>Antenna, directional (Yagi), 406-420 MHz 9dB gain</t>
  </si>
  <si>
    <t>CD-0106.00</t>
  </si>
  <si>
    <t>Duplexers, tuned to current FEMA US&amp;R channel plan</t>
  </si>
  <si>
    <t>CE-0101.00</t>
  </si>
  <si>
    <t>CE-0102.00</t>
  </si>
  <si>
    <t>Antennas, flexible, rubber, 406-420 MHz, (spares for UHF portables)</t>
  </si>
  <si>
    <t>CE-0103.00</t>
  </si>
  <si>
    <t xml:space="preserve">Cable, coaxial , 50' lengths,  with connectors (50 ohm low loss cable) </t>
  </si>
  <si>
    <t>CE-0105.00</t>
  </si>
  <si>
    <t>CE-0106.00</t>
  </si>
  <si>
    <t>Multi-meter (volt/ohm meter), digital</t>
  </si>
  <si>
    <t xml:space="preserve">Camera, automatic 35mm (completely self-adjusting) </t>
  </si>
  <si>
    <t>A Defibrillator/monitor with remote pacing and 12 lead capability should be kept at the Base of Operations.  A compact, basic Defibrillator/monitor should be used in confined space operations.  The different monitor’s chosen should be from the same manufacturer in order to take advantage of the same battery support systems.</t>
  </si>
  <si>
    <t>Uniform, Pants and Overshirt or Blouse, BDU Style, Navy Blue, 100% Cotton</t>
  </si>
  <si>
    <t>Saw, gasoline, 14" or 16" power rotary blade, Blades, diamond tip, reinforced concrete-cutting</t>
  </si>
  <si>
    <t>Saw, gasoline, 14" or 16" power rotary blade, Blade, steel cutting abrasive</t>
  </si>
  <si>
    <t>Metal detector, hand held, zircon metalliscanner 6.0 or equivalent</t>
  </si>
  <si>
    <t>TA-0113.00</t>
  </si>
  <si>
    <t>Plumb bobs and lines</t>
  </si>
  <si>
    <t>TA-0114.00</t>
  </si>
  <si>
    <t>Pointer, laser</t>
  </si>
  <si>
    <t>TA-0115.00</t>
  </si>
  <si>
    <t>TA-0116.00</t>
  </si>
  <si>
    <t>TA-0117.00</t>
  </si>
  <si>
    <t>TA-0118.00</t>
  </si>
  <si>
    <t>TA-0119.00</t>
  </si>
  <si>
    <t>Calculator, scientific HP20S or equivalent</t>
  </si>
  <si>
    <t>TA-0120.00</t>
  </si>
  <si>
    <t>TA-0121.00</t>
  </si>
  <si>
    <t>TB-0101.00</t>
  </si>
  <si>
    <t>TB-0101.01</t>
  </si>
  <si>
    <t>TB-0101.02</t>
  </si>
  <si>
    <t>TB-0101.03</t>
  </si>
  <si>
    <t>TB-0103.00</t>
  </si>
  <si>
    <t xml:space="preserve">Recorder, portable, hand-held, audio microcassette </t>
  </si>
  <si>
    <t>TB-0104.00</t>
  </si>
  <si>
    <t>Television, color, w/ VHS VCR, single unit</t>
  </si>
  <si>
    <t>Boots, Safety, black, Gore-Tex, ANSI/OSHA or NFPA compliant, pair</t>
  </si>
  <si>
    <t>Hearing protection ear plugs, must meet ANSI S3.19-1974, set</t>
  </si>
  <si>
    <t>Leather work gloves, ANSI/OSHA Compliant, pair</t>
  </si>
  <si>
    <t>Rain gear, set</t>
  </si>
  <si>
    <t>Uniform, Jumpsuit, or two piece, Nomex IIIA, set</t>
  </si>
  <si>
    <t>Cold weather system, including jacket, pants, fleece or fiberpile liners, socks, gator, knit cap, neoprene mask, expedition long underwear,and safety boot (ECWCS or equivalent), set</t>
  </si>
  <si>
    <t>Long underwear, medium weight, pair</t>
  </si>
  <si>
    <t>Socks, Boot, pair</t>
  </si>
  <si>
    <t>Batteries, Assorted, as required to support task force operations (ie. AAA, AA, C, D, 9volt, or Photo), lot</t>
  </si>
  <si>
    <t>Container, shipping and storage, for listed cache items, with required markings, labels and warnings. Lot</t>
  </si>
  <si>
    <t>Sink, multi-station, with potable water and gray water handling capaity (any combination not exceeding  6 basins), lot</t>
  </si>
  <si>
    <t>Extension Cord, 12/3 SJOW, lengths as determined by Task Force, feet</t>
  </si>
  <si>
    <t>Extension Cord, 10/3 SJOW, lengths as determined by Task Force, feet</t>
  </si>
  <si>
    <t>Cleaner, electric motor, CRC, case</t>
  </si>
  <si>
    <t>Gas, dry, or equivalent, case</t>
  </si>
  <si>
    <t>Lubricant, WD-40, case</t>
  </si>
  <si>
    <t>Staples, 1/2", box</t>
  </si>
  <si>
    <t>Starting fluid, EZ start, case</t>
  </si>
  <si>
    <t>Tape, transperant box seal, 3"/72mm, case</t>
  </si>
  <si>
    <t>Oil, Engine multi-grade, case</t>
  </si>
  <si>
    <t>Fuel can miltary (MFC 3-20L) Replacement parts kit (gaskets &amp; caps as appropriate for product), kit</t>
  </si>
  <si>
    <t>Wrap, stretch 20", roll</t>
  </si>
  <si>
    <t>Staples, spare, for desk stapler, box</t>
  </si>
  <si>
    <t>Tape, Masking 1", roll</t>
  </si>
  <si>
    <r>
      <t xml:space="preserve">NOTE:                                            </t>
    </r>
    <r>
      <rPr>
        <b/>
        <u val="single"/>
        <sz val="12"/>
        <rFont val="Arial"/>
        <family val="2"/>
      </rPr>
      <t>Not Currently Approved for Purchase -- Awaiting Response Division Standard</t>
    </r>
  </si>
  <si>
    <r>
      <t xml:space="preserve">NOTE:                                                                    </t>
    </r>
    <r>
      <rPr>
        <b/>
        <u val="single"/>
        <sz val="10"/>
        <rFont val="Arial"/>
        <family val="2"/>
      </rPr>
      <t>Not Currently Approved for Purchase -- Awaiting Response Division Standard</t>
    </r>
  </si>
  <si>
    <t>Description                                                                            (Section quantities represent total for two kits)</t>
  </si>
  <si>
    <t>Description                                                                           (Section quantities represent total for two kits)</t>
  </si>
  <si>
    <t>CACHE SUMMARY INFORMATION</t>
  </si>
  <si>
    <t>RESCUE SECTION -                    FULL COST</t>
  </si>
  <si>
    <t>MEDICAL SECTION  -                  FULL COST</t>
  </si>
  <si>
    <t>TECHNICAL SECTION  -              FULL COST</t>
  </si>
  <si>
    <t>COMMUNICATIONS SECTION  - FULL COST</t>
  </si>
  <si>
    <t>LOGISTICS SECTION  -               FULL COST</t>
  </si>
  <si>
    <t>PLANNING SECTION  -                FULL COST</t>
  </si>
  <si>
    <t>MM-0102.00</t>
  </si>
  <si>
    <t>MM-0103.00</t>
  </si>
  <si>
    <t>MM-0104.00</t>
  </si>
  <si>
    <t>MM-0105.00</t>
  </si>
  <si>
    <t>MM-0106.00</t>
  </si>
  <si>
    <t>MM-0107.00</t>
  </si>
  <si>
    <t>MM-0108.00</t>
  </si>
  <si>
    <t>MM-0109.00</t>
  </si>
  <si>
    <t>Central Venous Access Kits (8.5Fr.) Seldinger Type</t>
  </si>
  <si>
    <t>MM-0110.00</t>
  </si>
  <si>
    <t>Container, Sharp-Object Disposal, large size</t>
  </si>
  <si>
    <t>MM-0111.00</t>
  </si>
  <si>
    <t>Container, Sharp-Object Disposal, individual size</t>
  </si>
  <si>
    <t>MM-0112.00</t>
  </si>
  <si>
    <t>Needle, Intraosseous, (Cook or Jamshidi)</t>
  </si>
  <si>
    <t>MM-0113.00</t>
  </si>
  <si>
    <t>Needle, Scalp Vein, 19g</t>
  </si>
  <si>
    <t>MM-0114.00</t>
  </si>
  <si>
    <t>Needle, Scalp Vein, 25g</t>
  </si>
  <si>
    <t>MM-0115.00</t>
  </si>
  <si>
    <t>Needle, Scalp Vein, 23g</t>
  </si>
  <si>
    <t>MM-0116.00</t>
  </si>
  <si>
    <t>Peripheral Venous Cannulator (8.5), Seldinger Type</t>
  </si>
  <si>
    <t>Tape, Cloth 2"</t>
  </si>
  <si>
    <t>MM-0119.00</t>
  </si>
  <si>
    <t>Tape, IV site cover, Opsite or equivalent</t>
  </si>
  <si>
    <t>MM-0120.00</t>
  </si>
  <si>
    <t>Tourniquets for IV starts, disposable</t>
  </si>
  <si>
    <t>MM-0121.00</t>
  </si>
  <si>
    <t>Buretrol Sets</t>
  </si>
  <si>
    <t>MM-0122.00</t>
  </si>
  <si>
    <t xml:space="preserve">Extension Tubing, Anesthesia </t>
  </si>
  <si>
    <t>MM-0123.00</t>
  </si>
  <si>
    <t>MM-0125.00</t>
  </si>
  <si>
    <t>Medication Add Labels</t>
  </si>
  <si>
    <t>MM-0126.00</t>
  </si>
  <si>
    <t>Needle, 22g</t>
  </si>
  <si>
    <t>TF-0108.00</t>
  </si>
  <si>
    <t>Bullhorn hailing devices</t>
  </si>
  <si>
    <t>Fuel can miltary (MFC 3-20L) Pour spout 1" diameter (NSN 7240-21-910-7112)</t>
  </si>
  <si>
    <t>Fuel can miltary (MFC 3-20L) Pour spout 19mm diameter (NSN 7240-21-914-0227)</t>
  </si>
  <si>
    <t>CG-0102.01</t>
  </si>
  <si>
    <t>Fuel can military, MFC adapters gravity feed with automatic air vent and QD X hose nipple (NSN 7240-21-912-7162)</t>
  </si>
  <si>
    <t>Container, 5-gallon, for potable water (FSS-type or equivalent)</t>
  </si>
  <si>
    <t>Fuel can military, 1 gallon IATA/ICAO specifications or equivalent (gaskets &amp; caps as appropriate for product) (ref NSN 7240-21-874-4113)</t>
  </si>
  <si>
    <t>Fuel can military (MFC 3-20L) IATA/ICAO specification or equivalent (gaskets &amp; caps as appropriate for product) (ref NSN 7240-01-337-5268)</t>
  </si>
  <si>
    <t>LC-0109.00</t>
  </si>
  <si>
    <t>LC-0110.00</t>
  </si>
  <si>
    <t>Tent, repair kit for 6-8 person tents</t>
  </si>
  <si>
    <t>LC-0111.00</t>
  </si>
  <si>
    <t>LD-0109.00</t>
  </si>
  <si>
    <t>Water test kit</t>
  </si>
  <si>
    <t>LA-0107.00</t>
  </si>
  <si>
    <t>LA-0108.00</t>
  </si>
  <si>
    <t xml:space="preserve">Chlorine, 3" tablets, 10 pounds </t>
  </si>
  <si>
    <t>Hydraulic Vehicle Rescue System, Hose, hydraulic, 25-foot section</t>
  </si>
  <si>
    <t>INTRAVENOUS FLUIDS / VOLUME EXPANDERS</t>
  </si>
  <si>
    <t>IMMUNIZATIONS / IMMUNE GLOBULIN</t>
  </si>
  <si>
    <t>INTRAVENOUS ACCESS / ADMINISTRATION</t>
  </si>
  <si>
    <t>PATIENT ASSESSMENT CARE / GENERAL</t>
  </si>
  <si>
    <t>Saw, chain, 16" gasoline-powered, Filters and spark plugs for Stihl or equivalent gas-powered chain saw</t>
  </si>
  <si>
    <t>Saw, chain, 16" gasoline-powered, Saw maintenance kit, field, (fuel/oil mix, bar oil, hand tools, belt or scabbard)</t>
  </si>
  <si>
    <t>Saw, gasoline, 14" or 16" power rotary blade, Filters/spark plugs</t>
  </si>
  <si>
    <t>Saw, gasoline, 14" or 16" power rotary blade, Belts, drive</t>
  </si>
  <si>
    <t>Theodolite, with tripod</t>
  </si>
  <si>
    <t>Unit</t>
  </si>
  <si>
    <t>Air bag, lifting, Pressure relief valve, in-line, w/ hose, red</t>
  </si>
  <si>
    <t>Shore, Expandable, Controller, Dead man</t>
  </si>
  <si>
    <t>Aircart, portable supplied air system, NIOSH/OSHA compliant or equivalent</t>
  </si>
  <si>
    <t>Gentamycin Ophthalmic Ointment, 3mg/g, 3.5g tubes, TOP</t>
  </si>
  <si>
    <t>Acetaminophen Elixir, 160mg/ml, 4oz bottle</t>
  </si>
  <si>
    <t>Topical Ophthalmic Anesthetic, 10cc bottles or unidose equivalent of Tetrakaine</t>
  </si>
  <si>
    <t>Atropine, ophthalmic ointment, 3.5gm tubes</t>
  </si>
  <si>
    <t>Chloramphenicol Ophthalmic, Ointment, 1% 3.5gm tubes</t>
  </si>
  <si>
    <t>Generator, Power systems kit, including: Portable generator (gasoline), lightweight (approximately 50 pounds), 1000 Watts Output, 4.2 amps/120 volts, voltage regulated with surge protection, noise suppressor, spark arrester, fitted for a auxiliary fuel supply system, extension cords, power strip and adapters as required with electric light kit</t>
  </si>
  <si>
    <t>Inverter, power, DC/AC, minimum 250 watts</t>
  </si>
  <si>
    <t>Gloves, Gore-Tex/thinsulate, ski-type</t>
  </si>
  <si>
    <t>LG-0133.00</t>
  </si>
  <si>
    <t>Hood, fire retardent</t>
  </si>
  <si>
    <t>Air bag, lifting, high-pressure, Kevlar, 36 ton capacity, rectangular shape</t>
  </si>
  <si>
    <t xml:space="preserve">Computer, Laptop, durable/weather resistant,  with charger, 2 spare batteries, AC adapter, cigar light adapter, case, and associated cables to interface with applicable peripherals.  Meet or exceed FEMA minimum ISM standards applicable at time of purchase.  Installed software package to meet or exceed FEMA software standard and mapping software.   </t>
  </si>
  <si>
    <t xml:space="preserve">Computer, Laptop, with charger, 2 spare batteries, AC adapter, cigar light adapter, case, and associated cables to interface with applicable peripherals.  Meet or exceed FEMA minimum ISM standards applicable at time of purchase.  Installed software package to meet or exceed FEMA software standards and mapping software.   </t>
  </si>
  <si>
    <t>PA-0101.36</t>
  </si>
  <si>
    <t>Pa-0101.37</t>
  </si>
  <si>
    <t>PA-0101.38</t>
  </si>
  <si>
    <t>PA-0101.39</t>
  </si>
  <si>
    <t>PA-0101.40</t>
  </si>
  <si>
    <t>PA-0101.41</t>
  </si>
  <si>
    <t>PA-0101.42</t>
  </si>
  <si>
    <t>Tag, key, blank</t>
  </si>
  <si>
    <t>White-out, correction fluid pen</t>
  </si>
  <si>
    <t>Pad, Writing, Stenographer</t>
  </si>
  <si>
    <t>Pad, Writing, Letter Size</t>
  </si>
  <si>
    <t>PA-0101.43</t>
  </si>
  <si>
    <t>PA-0101.44</t>
  </si>
  <si>
    <t>PA-0101.45</t>
  </si>
  <si>
    <t>PA-0101.46</t>
  </si>
  <si>
    <t>PA-0101.47</t>
  </si>
  <si>
    <t xml:space="preserve">Computer, Surge suppressor//Power strip----For AP-10D (High Quality)                   </t>
  </si>
  <si>
    <t>Computer, Printer, portable, with toner and ink cartridge</t>
  </si>
  <si>
    <t>Alarm Device, Audible, personal</t>
  </si>
  <si>
    <t>Operations Systems Description Manual, FEMA US&amp;R</t>
  </si>
  <si>
    <t>Field Operations Guide, FEMA, US&amp;R</t>
  </si>
  <si>
    <t>Camera, digital, carrying case</t>
  </si>
  <si>
    <t>Camera, digital, flash</t>
  </si>
  <si>
    <t>Camera, digital, charger</t>
  </si>
  <si>
    <t>MA-0108.00</t>
  </si>
  <si>
    <t>MA-0109.00</t>
  </si>
  <si>
    <t>MA-0110.00</t>
  </si>
  <si>
    <t>Cephazolin, 1gm unit doses, IV</t>
  </si>
  <si>
    <t>MA-0111.00</t>
  </si>
  <si>
    <t>MA-0112.00</t>
  </si>
  <si>
    <t>Clotrimazole Cream, 1%, 15gm tube, TOP</t>
  </si>
  <si>
    <t>MA-0113.00</t>
  </si>
  <si>
    <t>Dressing, Nitrofurazone Gauze, 4"X8" sheets (Furacin or equivalent)</t>
  </si>
  <si>
    <t>MA-0114.00</t>
  </si>
  <si>
    <t>MA-0115.00</t>
  </si>
  <si>
    <t>Flagyl, 500mg unit dose, IV, or equivalent</t>
  </si>
  <si>
    <t>MA-0116.00</t>
  </si>
  <si>
    <t>Fungal Powder (Tinactin or equivalent), small cans, TOP</t>
  </si>
  <si>
    <t>Pads, sleeping, Self-inflating, Thermo Rest-type or equivalent</t>
  </si>
  <si>
    <t>LC-0103.00</t>
  </si>
  <si>
    <t>Sacks, stuff-type (for sleeping bags)</t>
  </si>
  <si>
    <t>LC-0104.00</t>
  </si>
  <si>
    <t>LC-0105.00</t>
  </si>
  <si>
    <t>LC-0106.00</t>
  </si>
  <si>
    <t>LC-0107.00</t>
  </si>
  <si>
    <t>LC-0108.00</t>
  </si>
  <si>
    <t>LD-0103.00</t>
  </si>
  <si>
    <t>LD-0105.00</t>
  </si>
  <si>
    <t>LD-0105.01</t>
  </si>
  <si>
    <t>HEAVY RIGGING</t>
  </si>
  <si>
    <t>RH-0101.00</t>
  </si>
  <si>
    <t>Cable, come-along, 3-ton</t>
  </si>
  <si>
    <t>RH-0112.00</t>
  </si>
  <si>
    <t>RH-0112.01</t>
  </si>
  <si>
    <t>RH-0112.02</t>
  </si>
  <si>
    <t>RH-0112.03</t>
  </si>
  <si>
    <t xml:space="preserve">Swivel Hoist Rings, 1/2" Steel, Crosby or other USA equivalent </t>
  </si>
  <si>
    <t>Eye Nuts, 1/2", Steel, Crosby or other USA equivalent</t>
  </si>
  <si>
    <t>Wrench, Torque 1/2" drive, 250 Ft. Lb. Capacity, W/Socket</t>
  </si>
  <si>
    <t>RH-0102.00</t>
  </si>
  <si>
    <t>RD-0102.00</t>
  </si>
  <si>
    <t>RD-0102.01</t>
  </si>
  <si>
    <t>RD-0102.02</t>
  </si>
  <si>
    <t>RD-0102.03</t>
  </si>
  <si>
    <t>RD-0102.04</t>
  </si>
  <si>
    <t>RD-0102.05</t>
  </si>
  <si>
    <t>MR-0129.00</t>
  </si>
  <si>
    <t>MR-0130.00</t>
  </si>
  <si>
    <t>MR-0131.00</t>
  </si>
  <si>
    <t>MR-0132.00</t>
  </si>
  <si>
    <t>MR-0133.00</t>
  </si>
  <si>
    <t>MR-0134.00</t>
  </si>
  <si>
    <t>MR-0135.00</t>
  </si>
  <si>
    <t>MR-0136.00</t>
  </si>
  <si>
    <t>MR-0137.00</t>
  </si>
  <si>
    <t>MR-0138.00</t>
  </si>
  <si>
    <t>RB-0101.02</t>
  </si>
  <si>
    <t>RC-0106.11</t>
  </si>
  <si>
    <t>RI-0122.00</t>
  </si>
  <si>
    <t>MD-0105.00</t>
  </si>
  <si>
    <t>MJ-0111.00</t>
  </si>
  <si>
    <t>LF-0110.12</t>
  </si>
  <si>
    <t>LG-0122.00</t>
  </si>
  <si>
    <t>LG-0123.00</t>
  </si>
  <si>
    <t>LG-0124.00</t>
  </si>
  <si>
    <t>LG-0125.00</t>
  </si>
  <si>
    <t>LG-0126.00</t>
  </si>
  <si>
    <t>LG-0127.00</t>
  </si>
  <si>
    <t>LG-0128.00</t>
  </si>
  <si>
    <t>LG-0129.00</t>
  </si>
  <si>
    <t>RC-0107.05</t>
  </si>
  <si>
    <t>Vest, Identification, Task Force Leader</t>
  </si>
  <si>
    <t>Vest, Identification, Team Manager</t>
  </si>
  <si>
    <t>Vest, Identification, Safety</t>
  </si>
  <si>
    <t>Vest, Identification, Plans</t>
  </si>
  <si>
    <t>Vest, Identification, Squad Officer</t>
  </si>
  <si>
    <t>Saw, circular, Blades, 10-1/4" circular, carbide tip, combination rip/crosscut</t>
  </si>
  <si>
    <t>Saw, gasoline, 14" or 16" power rotary blade, Blade, carbide tip</t>
  </si>
  <si>
    <t xml:space="preserve">Nail, Gun, piston-activated, 27 caliber-autofeed, w/ case and accessories </t>
  </si>
  <si>
    <t>Nail, Gun, piston-activated, Pins, 2", HD, w/ washers</t>
  </si>
  <si>
    <t>Nail, Gun, piston-activated, Pins, 3¼", HD, w/ washers</t>
  </si>
  <si>
    <t>Nail, Gun, piston-activated, Loads, medium</t>
  </si>
  <si>
    <t>Nail, Gun, piston-activated, Loads, HD</t>
  </si>
  <si>
    <t>Torch, exothermic, Rods, spare</t>
  </si>
  <si>
    <t>Hacksaw, Blades, 12" - 18 teeth per inch, shatterproof</t>
  </si>
  <si>
    <t>Hacksaw, Blades, 12" - 24 teeth per inch shatterproof</t>
  </si>
  <si>
    <t>Racks, Rigging, RSI</t>
  </si>
  <si>
    <t>Rack, Rappel, 6 bar</t>
  </si>
  <si>
    <t>Breathing apparatus, Cylinders (spare), 10-minute, 4500 psi</t>
  </si>
  <si>
    <t>Breathing apparatus, Cylinder (spare), 1-hour, 4500 psi</t>
  </si>
  <si>
    <t>Rope carabiners, steel, locking "D",  extra large, 10,000 tensile strength, must meet NFPA 1983/ANSI/OSHA requirements</t>
  </si>
  <si>
    <t>RI-0117.00</t>
  </si>
  <si>
    <t xml:space="preserve">Rope line, nylon, tag,  200' lengths of 8mm, MTS 2,600 lbs., must meet or exceed NFPA 1983, w/ bag </t>
  </si>
  <si>
    <t>RI-0118.00</t>
  </si>
  <si>
    <t>RI-0119.00</t>
  </si>
  <si>
    <t>RI-0120.00</t>
  </si>
  <si>
    <t>Rope throw, water rescue, 75', with bags</t>
  </si>
  <si>
    <t>RI-0121.00</t>
  </si>
  <si>
    <t>SAFETY</t>
  </si>
  <si>
    <t>RJ-0101.00</t>
  </si>
  <si>
    <t>TA-0120.04</t>
  </si>
  <si>
    <t>Camera, digital, zoom capable with accessories below</t>
  </si>
  <si>
    <t>Camera, automatic 35mm, Flash, with accessories below</t>
  </si>
  <si>
    <t>Camera, digital, zoom capable, with accessories below</t>
  </si>
  <si>
    <t>Computer, Wireless Networking Kit, with PCMCIA Ethernet card that meets 802.11 Standard, which includes the following items:</t>
  </si>
  <si>
    <t>Tape, Transpore 1", or equivalent</t>
  </si>
  <si>
    <t>MM-0145.00</t>
  </si>
  <si>
    <t>*5</t>
  </si>
  <si>
    <t>Cervical Collars Pediatric No Neck (Stiffneck or equivalent)</t>
  </si>
  <si>
    <t>MO-0121.00</t>
  </si>
  <si>
    <t xml:space="preserve">Webbing, Tubular, 4' Sections of 1" </t>
  </si>
  <si>
    <t>MP-0115.00</t>
  </si>
  <si>
    <t>MP-0116.00</t>
  </si>
  <si>
    <t>MP-0117.00</t>
  </si>
  <si>
    <t>MP-0118.00</t>
  </si>
  <si>
    <t>Dressing, Multi-Trauma, Large, 12" x 30"</t>
  </si>
  <si>
    <t>Dressing, Trauma, 5" x 9", or equivalent</t>
  </si>
  <si>
    <t>Contamination reduction kit (containing:  surgical wipes, utility brushes, distilled water, water/bleach solution, mildly basic detergent, liquid soap, vinegar, teaspoon, containment device, disposable towels, and 3-gallon handsprayer)</t>
  </si>
  <si>
    <t>Listening device, portable electronic, using combination seismic and acoustic surveillance and location device (minimum of six sensors to allow for triangulation)  Should have 2-way communications capability with victim</t>
  </si>
  <si>
    <t>Sink, single station, hand washing, self contained</t>
  </si>
  <si>
    <t>Hydraulic Vehicle Rescue System, Fuel Filters</t>
  </si>
  <si>
    <t>Hydraulic Vehicle Rescue System, Spark plugs</t>
  </si>
  <si>
    <t>Helmet, rescue-type, low profile, ANSI/OSHA Compliant</t>
  </si>
  <si>
    <t>Pouch, Personal tool with assorted tools (ie. Screwdriver, crescent wrench, tin snips and utility knife)</t>
  </si>
  <si>
    <t>Rope pulley, 4", rescue grade, prusik-minding, 1/2" diameter aluminum frame, double sheave</t>
  </si>
  <si>
    <t>Antibiotic Otic Suspension 15ml bottles, TOP (Corticosporin or equivalent)</t>
  </si>
  <si>
    <t>MB-0101.00</t>
  </si>
  <si>
    <t>MB-0102.00</t>
  </si>
  <si>
    <t>Anti-emetic Rectal Suppositories, Prochlorperazine 25mg</t>
  </si>
  <si>
    <t>MB-0105.00</t>
  </si>
  <si>
    <t xml:space="preserve">Hemorrhoidal Rectal Suppositories (Anusol HC or equivalent) </t>
  </si>
  <si>
    <t>Lozenges, throat (Sucrets or equivalent), 30/pack</t>
  </si>
  <si>
    <t>Oxymetazoline Nasal Spray, 5cc bottles</t>
  </si>
  <si>
    <t>MB-0109.00</t>
  </si>
  <si>
    <t>Promethazine, 25mg/ml, 1ml amp</t>
  </si>
  <si>
    <t>MB-0110.00</t>
  </si>
  <si>
    <t>MC-0101.00</t>
  </si>
  <si>
    <t>MC-0102.00</t>
  </si>
  <si>
    <t>MC-0103.00</t>
  </si>
  <si>
    <t>MC-0104.00</t>
  </si>
  <si>
    <t>MC-0105.00</t>
  </si>
  <si>
    <t>MC-0106.00</t>
  </si>
  <si>
    <t>Meperidine, Injection, 100mg/ml, 100mg amps</t>
  </si>
  <si>
    <t>MC-0107.00</t>
  </si>
  <si>
    <t>Morphine Sulphate, 10mg/2ml, 10mg amps</t>
  </si>
  <si>
    <t>MC-0108.00</t>
  </si>
  <si>
    <t>MC-0109.00</t>
  </si>
  <si>
    <t>Pentabarbitol, 50mg/ml, 2ml amp</t>
  </si>
  <si>
    <t>MC-0110.00</t>
  </si>
  <si>
    <t>MN-0136.00</t>
  </si>
  <si>
    <t>MN-0137.00</t>
  </si>
  <si>
    <t>MN-0138.00</t>
  </si>
  <si>
    <t>MN-0139.00</t>
  </si>
  <si>
    <t>MN-0143.00</t>
  </si>
  <si>
    <t>MN-0144.00</t>
  </si>
  <si>
    <t>MN-0145.00</t>
  </si>
  <si>
    <t>MN-0146.00</t>
  </si>
  <si>
    <t>MN-0147.00</t>
  </si>
  <si>
    <t>MN-0148.00</t>
  </si>
  <si>
    <t>MO-0114.00</t>
  </si>
  <si>
    <t>MO-0115.00</t>
  </si>
  <si>
    <t>MO-0116.00</t>
  </si>
  <si>
    <t>MO-0117.00</t>
  </si>
  <si>
    <t>MO-0118.00</t>
  </si>
  <si>
    <t>MO-0119.00</t>
  </si>
  <si>
    <t>MO-0120.00</t>
  </si>
  <si>
    <t>MQ-0101.00</t>
  </si>
  <si>
    <t>MR-0101.00</t>
  </si>
  <si>
    <t>MR-0108.00</t>
  </si>
  <si>
    <t>MR-0110.00</t>
  </si>
  <si>
    <t>MR-0111.00</t>
  </si>
  <si>
    <t>MR-0112.00</t>
  </si>
  <si>
    <t>MR-0113.00</t>
  </si>
  <si>
    <t>MR-0114.00</t>
  </si>
  <si>
    <t>MR-0115.00</t>
  </si>
  <si>
    <t>MR-0116.00</t>
  </si>
  <si>
    <t>MR-0117.00</t>
  </si>
  <si>
    <t>MR-0119.00</t>
  </si>
  <si>
    <t>MR-0120.00</t>
  </si>
  <si>
    <t>MR-0121.00</t>
  </si>
  <si>
    <t>MR-0122.00</t>
  </si>
  <si>
    <t>MR-0123.00</t>
  </si>
  <si>
    <t>MR-0124.00</t>
  </si>
  <si>
    <t>MR-0125.00</t>
  </si>
  <si>
    <t>MR-0126.00</t>
  </si>
  <si>
    <t>MR-0127.00</t>
  </si>
  <si>
    <t>1/2 Normal Saline (0.45%), 1000ml</t>
  </si>
  <si>
    <t>MG-0105.00</t>
  </si>
  <si>
    <t>Belt Weather Kit, NSN 6660-01-024-2638</t>
  </si>
  <si>
    <t>TA-0122.00</t>
  </si>
  <si>
    <t>TA-0123.00</t>
  </si>
  <si>
    <t>EQUIPMENT</t>
  </si>
  <si>
    <t>Kit, Plannnig Officer</t>
  </si>
  <si>
    <t>PA-0101.00</t>
  </si>
  <si>
    <t>PA-0101.01</t>
  </si>
  <si>
    <t>PA-0101.02</t>
  </si>
  <si>
    <t>PA-0101.03</t>
  </si>
  <si>
    <t>PA-0101.04</t>
  </si>
  <si>
    <t>PA-0101.05</t>
  </si>
  <si>
    <t>PA-0101.06</t>
  </si>
  <si>
    <t>PA-0101.07</t>
  </si>
  <si>
    <t>PA-0101.08</t>
  </si>
  <si>
    <t>PA-0101.09</t>
  </si>
  <si>
    <t>Calculator</t>
  </si>
  <si>
    <t>Clipboard, Aluminum, Posse Box or equivalent</t>
  </si>
  <si>
    <t>Document Protectors, plastic, clear, 3 hole punched</t>
  </si>
  <si>
    <t>Markers, Dry Erase, blue, black, red, green</t>
  </si>
  <si>
    <t>Marker, Dry Erase, Eraser</t>
  </si>
  <si>
    <t>Envelope, Transmittal, 10" x 13"</t>
  </si>
  <si>
    <t>Envelope, #10</t>
  </si>
  <si>
    <t>Envelope, Manilla, 10" x 13"</t>
  </si>
  <si>
    <t>Folder, File - Letter Size</t>
  </si>
  <si>
    <t>PA-0101.10</t>
  </si>
  <si>
    <t>PA-0101.11</t>
  </si>
  <si>
    <t>PA-0101.12</t>
  </si>
  <si>
    <t>PA-0101.13</t>
  </si>
  <si>
    <t>PA-0101.14</t>
  </si>
  <si>
    <t>PA-0101.15</t>
  </si>
  <si>
    <t>PA-0101.16</t>
  </si>
  <si>
    <t>Folder, File, Pockets, Letter Size</t>
  </si>
  <si>
    <t>Glue Stick</t>
  </si>
  <si>
    <t>Pen, Highlighter, Yellow</t>
  </si>
  <si>
    <t>Punch, 3-hole</t>
  </si>
  <si>
    <t>Card, Index, unruled, 3" x 5"</t>
  </si>
  <si>
    <t>Card, Index, ruled, 3" x 5"</t>
  </si>
  <si>
    <t>Pen, Marker, water soluble, black</t>
  </si>
  <si>
    <t>PA-0101.17</t>
  </si>
  <si>
    <t>PA-0101.18</t>
  </si>
  <si>
    <t>PA-0101.19</t>
  </si>
  <si>
    <t>PA-0101.20</t>
  </si>
  <si>
    <t>PA-0101.21</t>
  </si>
  <si>
    <t>PA-0101.22</t>
  </si>
  <si>
    <t>Pen, Marker, Small, black, indelible</t>
  </si>
  <si>
    <t>Transparency, Overhead, clear</t>
  </si>
  <si>
    <t>Paper, Graph</t>
  </si>
  <si>
    <t>Paperclips, Large</t>
  </si>
  <si>
    <t>Paper, Plain</t>
  </si>
  <si>
    <t>Paperclips, Small</t>
  </si>
  <si>
    <t>PA-0101.23</t>
  </si>
  <si>
    <t>PA-0101.24</t>
  </si>
  <si>
    <t>PA-0101.25</t>
  </si>
  <si>
    <t>PA-0101.26</t>
  </si>
  <si>
    <t>PA-0101.27</t>
  </si>
  <si>
    <t>PA-0101.28</t>
  </si>
  <si>
    <t>Pencil, Grease, black</t>
  </si>
  <si>
    <t>Pencils, Number 2, mechanical, disposable</t>
  </si>
  <si>
    <t>Pen, Ballpoint, black</t>
  </si>
  <si>
    <t>Notepads, Post-it</t>
  </si>
  <si>
    <t>Pin, push</t>
  </si>
  <si>
    <t>Rubberbands, Large</t>
  </si>
  <si>
    <t>PA-0101.29</t>
  </si>
  <si>
    <t>PA-0101.30</t>
  </si>
  <si>
    <t>PA-0101.31</t>
  </si>
  <si>
    <t>PA-0101.32</t>
  </si>
  <si>
    <t>PA-0101.33</t>
  </si>
  <si>
    <t>PA-0101.34</t>
  </si>
  <si>
    <t>Rulers, 12"</t>
  </si>
  <si>
    <t>Scale, Architects</t>
  </si>
  <si>
    <t>Scale, Engineers</t>
  </si>
  <si>
    <t>Scissors</t>
  </si>
  <si>
    <t>Staple Remover</t>
  </si>
  <si>
    <t>Stapler, Desk</t>
  </si>
  <si>
    <t>PA-0101.35</t>
  </si>
  <si>
    <t>Battery pack, Alkaline, UHF, disposable (clamshell or battery pack)</t>
  </si>
  <si>
    <t>Battery, 12VDC deep cycle, non spillable, for repeaters, base station and mobile radios</t>
  </si>
  <si>
    <t>Conditioner, electric power line (for use with satellite telephone/computers)</t>
  </si>
  <si>
    <t>Cord, extension, 50 foot, 12 AWG</t>
  </si>
  <si>
    <t>Clip, alligator, assorted kit</t>
  </si>
  <si>
    <t>Glue,Hot, gun with sticks</t>
  </si>
  <si>
    <t>Tool, Electronic, Repair kit, with case, NSN 5180-01-046-4980 or equivalent</t>
  </si>
  <si>
    <t xml:space="preserve"> Adapter kit, RF</t>
  </si>
  <si>
    <t xml:space="preserve">Gun, Heat </t>
  </si>
  <si>
    <t>Tubing, Heat shrink, assortment, kit</t>
  </si>
  <si>
    <t xml:space="preserve">Connector kit, RF, assortment of RF connectors and RF crimping tool </t>
  </si>
  <si>
    <t xml:space="preserve">Telephone, modular, kit, with crimping tool, assorted dies and connectors </t>
  </si>
  <si>
    <t xml:space="preserve">Telephone line tracing kit, to include tone generator and inductive amplifier </t>
  </si>
  <si>
    <t>Plywood, pallet skid protection, 4’ x 8’ x 3/8”</t>
  </si>
  <si>
    <t>Scale, Pallet kit NSN 6670-01-377-2570 or equivalent</t>
  </si>
  <si>
    <t>Adapter, ground rod, for demolition hammer</t>
  </si>
  <si>
    <t>LJ-0114.01</t>
  </si>
  <si>
    <t>Rope harness, full body (OSHA confined space standard compliant)</t>
  </si>
  <si>
    <t>RI-0106.00</t>
  </si>
  <si>
    <t>RI-0107.00</t>
  </si>
  <si>
    <t>RI-0108.00</t>
  </si>
  <si>
    <t>Rope edge roller</t>
  </si>
  <si>
    <t>RI-0109.00</t>
  </si>
  <si>
    <t>Rope log, book, rope usage</t>
  </si>
  <si>
    <t>RI-0110.00</t>
  </si>
  <si>
    <t>Rope bags,  rescue hardware bag, Cordura, 20" x 10" x 4"</t>
  </si>
  <si>
    <t>RI-0111.00</t>
  </si>
  <si>
    <t>Rope pulley, 2", rescue grade, prusik-minding, aluminum frame, single sheave for ½" rope</t>
  </si>
  <si>
    <t>RI-0112.00</t>
  </si>
  <si>
    <t>Rope harness, seat, NFPA-approved, adjustable</t>
  </si>
  <si>
    <t>RI-0113.00</t>
  </si>
  <si>
    <t>RC-0106.08</t>
  </si>
  <si>
    <t>RC-0106.09</t>
  </si>
  <si>
    <t>RC-0106.10</t>
  </si>
  <si>
    <t>RC-0107.00</t>
  </si>
  <si>
    <t>RC-0107.01</t>
  </si>
  <si>
    <t>RC-0107.02</t>
  </si>
  <si>
    <t>RC-0107.03</t>
  </si>
  <si>
    <t>RC-0107.04</t>
  </si>
  <si>
    <t>CE-0114.00</t>
  </si>
  <si>
    <t>Waterproof bags, for portable radios</t>
  </si>
  <si>
    <t>CF-0101.00</t>
  </si>
  <si>
    <t>CF-0102.00</t>
  </si>
  <si>
    <t>CF-0103.00</t>
  </si>
  <si>
    <t>CF-0104.00</t>
  </si>
  <si>
    <t>CF-0105.00</t>
  </si>
  <si>
    <t>(NOTE:  Higher powered repeaters may require the service of a small generator to provide sufficient replenishment power.)</t>
  </si>
  <si>
    <t>CG-0101.00</t>
  </si>
  <si>
    <t>CG-0102.00</t>
  </si>
  <si>
    <t>CG-0103.00</t>
  </si>
  <si>
    <t>CG-0104.00</t>
  </si>
  <si>
    <t>CG-0105.00</t>
  </si>
  <si>
    <t>CH-0101.00</t>
  </si>
  <si>
    <t>CH-0102.00</t>
  </si>
  <si>
    <t>Connector Kit, assortment of solderless connectors with crimping pliers</t>
  </si>
  <si>
    <t>CH-0103.00</t>
  </si>
  <si>
    <t>Cutter, diagonal</t>
  </si>
  <si>
    <t>CH-0104.00</t>
  </si>
  <si>
    <t>Hammer, 20 oz.</t>
  </si>
  <si>
    <t>CH-0105.00</t>
  </si>
  <si>
    <t>CH-0106.00</t>
  </si>
  <si>
    <t>Knife, Lineman's</t>
  </si>
  <si>
    <t>CH-0107.00</t>
  </si>
  <si>
    <t>CH-0108.00</t>
  </si>
  <si>
    <t>Pliers, Channel lock</t>
  </si>
  <si>
    <t>CH-0109.00</t>
  </si>
  <si>
    <t>Pliers, Lineman's, insulated</t>
  </si>
  <si>
    <t>CH-0110.00</t>
  </si>
  <si>
    <t>CH-0111.00</t>
  </si>
  <si>
    <t>CH-0112.00</t>
  </si>
  <si>
    <t>CH-0113.00</t>
  </si>
  <si>
    <t>CH-0114.00</t>
  </si>
  <si>
    <t>LF-0123.00</t>
  </si>
  <si>
    <t>Rulers, architectural scale</t>
  </si>
  <si>
    <t>LF-0124.00</t>
  </si>
  <si>
    <t>TF-0103.00</t>
  </si>
  <si>
    <t>CH-0115.00</t>
  </si>
  <si>
    <t xml:space="preserve">Wrench, spark plug </t>
  </si>
  <si>
    <t>CH-0116.00</t>
  </si>
  <si>
    <t>CH-0117.00</t>
  </si>
  <si>
    <t>CH-0118.00</t>
  </si>
  <si>
    <t>CH-0119.00</t>
  </si>
  <si>
    <t>Punch-down tool, for 66 and 110 blocks</t>
  </si>
  <si>
    <t>CH-0120.00</t>
  </si>
  <si>
    <t>Telephone Lineman's nut driver tool (can wrench)</t>
  </si>
  <si>
    <t>CH-0121.00</t>
  </si>
  <si>
    <t>CH-0122.00</t>
  </si>
  <si>
    <t>Reciprocating saw, gasoline or battery powered</t>
  </si>
  <si>
    <t>TF-0113.00</t>
  </si>
  <si>
    <t>Entrenching tool, shovel, with folding pick</t>
  </si>
  <si>
    <t>TF-0114.00</t>
  </si>
  <si>
    <t>TG-0101.00</t>
  </si>
  <si>
    <t>Container, food</t>
  </si>
  <si>
    <t>TG-0102.00</t>
  </si>
  <si>
    <t>Harness, tie-down (for canine air transport)</t>
  </si>
  <si>
    <t>TG-0103.00</t>
  </si>
  <si>
    <t>TG-0104.00</t>
  </si>
  <si>
    <t>Lead, tie out</t>
  </si>
  <si>
    <t>TG-0105.00</t>
  </si>
  <si>
    <t>TG-0106.00</t>
  </si>
  <si>
    <t>Pad, resting</t>
  </si>
  <si>
    <t>TG-0107.00</t>
  </si>
  <si>
    <t>Stake, tie out</t>
  </si>
  <si>
    <t>TG-0108.00</t>
  </si>
  <si>
    <t>CA-0101.00</t>
  </si>
  <si>
    <t>CA-0102.00</t>
  </si>
  <si>
    <t>CA-0103.00</t>
  </si>
  <si>
    <t>CA-0104.00</t>
  </si>
  <si>
    <t>CA-0105.00</t>
  </si>
  <si>
    <t>Adapter, 20A, NEMA L5-20, twist lock male to 20 a household 3-prong female</t>
  </si>
  <si>
    <t>Tool box</t>
  </si>
  <si>
    <t xml:space="preserve">Fuse kit, assortment of fuses (type AGC) </t>
  </si>
  <si>
    <t>Fuse kit, assortment of fuses (type ATO)</t>
  </si>
  <si>
    <t>Scanner, programmable, all band, (narrow band capable) with antenna, 12 VDC/110 VAC capability</t>
  </si>
  <si>
    <t>Binoculars, 10 x 50 power, waterproof</t>
  </si>
  <si>
    <t>RJ-0102.00</t>
  </si>
  <si>
    <t>RJ-0103.00</t>
  </si>
  <si>
    <t>RJ-0103.01</t>
  </si>
  <si>
    <t>TOTAL EQUIPMENT CACHE COST</t>
  </si>
  <si>
    <t>NOTE: These items are proposed for each team member.  The task force should have one set, as listed, for each rostered person on the task force, not to exceed a total of 220.  The intent is for this equipment to be assigned to the individual and be in a ready state at all times.  Upon activation, a task force may purchase the listed items only for those personnel being deployed.</t>
  </si>
  <si>
    <t>Ladder, attic, 10' folding</t>
  </si>
  <si>
    <t>RF-0131.00</t>
  </si>
  <si>
    <t>Ladder, 18' Little Giant, or equivalent</t>
  </si>
  <si>
    <t>RF-0132.00</t>
  </si>
  <si>
    <t>Level, 4 ft.</t>
  </si>
  <si>
    <t>RF-0133.00</t>
  </si>
  <si>
    <t>RF-0134.00</t>
  </si>
  <si>
    <t>RF-0135.00</t>
  </si>
  <si>
    <t>RF-0136.00</t>
  </si>
  <si>
    <t>RH-0105.00</t>
  </si>
  <si>
    <t>Lidocaine, Injection, 5mg/ml, 100mg amps, pre-filled</t>
  </si>
  <si>
    <t>Naloxone, 0.4mg/ml, 4mg multi-dose vial</t>
  </si>
  <si>
    <t>MA-0148.00</t>
  </si>
  <si>
    <t>Nitroglycerin, 2%, Paste, 30gm tubes</t>
  </si>
  <si>
    <t>TB-0112.00</t>
  </si>
  <si>
    <t>Markers, Engraved, Photo Identification, Set, Arrows (up, down, left, right) , Evident or equivelent</t>
  </si>
  <si>
    <t>TB-0113.00</t>
  </si>
  <si>
    <t>Ruler, Tape, Evidence, 12", Evident or equivelent</t>
  </si>
  <si>
    <t>TB-0114.00</t>
  </si>
  <si>
    <t>TB-0115.00</t>
  </si>
  <si>
    <t>Rope, lifeline, 300' lengths of nylon static, Kernmantle, 1/2" diameter, minimum tensile strength (MTS) 9000 lbs., must meet or exceed NFPA 1983, w/ bag and edge guards</t>
  </si>
  <si>
    <t>RI-0115.00</t>
  </si>
  <si>
    <t>Screw drivers, assorted  set</t>
  </si>
  <si>
    <t>Tie wraps,, nylon, kit of assorted sizes</t>
  </si>
  <si>
    <t>Wrenches, metric, combination set</t>
  </si>
  <si>
    <t>Wrenches, standard, combination set</t>
  </si>
  <si>
    <t>Towels, paper, roll 10/box</t>
  </si>
  <si>
    <t>LF-0131.00</t>
  </si>
  <si>
    <t>Tape, duct. roll</t>
  </si>
  <si>
    <t>Tape, cellophane, roll</t>
  </si>
  <si>
    <t>Tape, masking, roll</t>
  </si>
  <si>
    <t>LG-0121.00</t>
  </si>
  <si>
    <t>TD-0101.00</t>
  </si>
  <si>
    <t>Air bag, lifting, Hose, 32', red</t>
  </si>
  <si>
    <t>Air bag relief valve, for high-pressure air bags</t>
  </si>
  <si>
    <t>PNEUMATIC POWERED TOOLS</t>
  </si>
  <si>
    <t>MISCELLANEOUS TOOLS</t>
  </si>
  <si>
    <t>Camera, digital, zoom capable, with accessories listed below:</t>
  </si>
  <si>
    <t>Estimated Costs</t>
  </si>
  <si>
    <t>Extended</t>
  </si>
  <si>
    <t>Hammer, Demolition, 40 lb., Chisel point, 1" x 10"</t>
  </si>
  <si>
    <t>Hammer, Demolition, 60 lb., Chisel point, 10"</t>
  </si>
  <si>
    <t>Hammer, Demolition, 60 lb., Chisel point, 1" x 18"</t>
  </si>
  <si>
    <t>Saw, reciprocating, Bottle, spray, plastic, w/ soap solution</t>
  </si>
  <si>
    <t>Saw, reciprocating, Blades reciprocating bi-metal, shatterproof</t>
  </si>
  <si>
    <t>Saw, reciprocating, Blades reciprocating wood-cutting, shatterproof</t>
  </si>
  <si>
    <t>Saw, reciprocating, Battery, spare (if battery powered)</t>
  </si>
  <si>
    <t>Saw, reciprocating, Battery Charger (if battery powered)</t>
  </si>
  <si>
    <t>Saw, circular, Blades, 7¼" circular carbide tip, combination rip/crosscut</t>
  </si>
  <si>
    <t>Hydraulic Vehicle Rescue System Power unit, hydraulic, 4-cycle gasoline, electric, battery powered or equivelent</t>
  </si>
  <si>
    <t>Hydraulic Vehicle Rescue System, Cutter, 4-cycle gasoline, electric, battery powered or equivelent</t>
  </si>
  <si>
    <t>Hydraulic Vehicle Rescue System, Spreader, 4-cycle gasoline, electric, battery powered or equivelent</t>
  </si>
  <si>
    <t>Pencils, carpenter</t>
  </si>
  <si>
    <t>RF-0137.00</t>
  </si>
  <si>
    <t>Pick, 36" or standard</t>
  </si>
  <si>
    <t>RF-0138.00</t>
  </si>
  <si>
    <t>Pulaski tool, standard</t>
  </si>
  <si>
    <t>RF-0139.00</t>
  </si>
  <si>
    <t>RF-0140.00</t>
  </si>
  <si>
    <t>Saw, 8-point, cross cut, hand</t>
  </si>
  <si>
    <t>RF-0141.00</t>
  </si>
  <si>
    <t>RF-0142.00</t>
  </si>
  <si>
    <t>MR-0139.00</t>
  </si>
  <si>
    <t>MR-0140.00</t>
  </si>
  <si>
    <t>MR-0141.00</t>
  </si>
  <si>
    <t>MR-0142.00</t>
  </si>
  <si>
    <t>MR-0143.00</t>
  </si>
  <si>
    <t>MS-0101.00</t>
  </si>
  <si>
    <t>MS-0120.00</t>
  </si>
  <si>
    <t>MS-0121.00</t>
  </si>
  <si>
    <t>MS-0122.00</t>
  </si>
  <si>
    <t>MS-0123.00</t>
  </si>
  <si>
    <t>MS-0124.00</t>
  </si>
  <si>
    <t>RC-0106.00</t>
  </si>
  <si>
    <t>RC-0106.01</t>
  </si>
  <si>
    <t>RC-0106.02</t>
  </si>
  <si>
    <t>RC-0106.03</t>
  </si>
  <si>
    <t>RC-0106.04</t>
  </si>
  <si>
    <t>RC-0106.05</t>
  </si>
  <si>
    <t>RC-0106.06</t>
  </si>
  <si>
    <t>RC-0106.07</t>
  </si>
  <si>
    <t>LG-0120.00</t>
  </si>
  <si>
    <t>LH-0108.00</t>
  </si>
  <si>
    <t>RC-0107.06</t>
  </si>
  <si>
    <t>RA-0117.16</t>
  </si>
  <si>
    <t>RA-0117.17</t>
  </si>
  <si>
    <t>RA-0117.18</t>
  </si>
  <si>
    <t>MM-0135.00</t>
  </si>
  <si>
    <t>Syringe, Leurslip, 10cc</t>
  </si>
  <si>
    <t>MM-0136.00</t>
  </si>
  <si>
    <t>MM-0137.00</t>
  </si>
  <si>
    <t>MM-0140.00</t>
  </si>
  <si>
    <t>MN-0102.00</t>
  </si>
  <si>
    <t>Chain, 3/8"x10', grade 8, lifting, with Clevis, slip hooks and latches</t>
  </si>
  <si>
    <t>RH-0103.00</t>
  </si>
  <si>
    <t>Chain, 3/8"x 20', grade 8, lifting, with Clevis, slip hook and latches</t>
  </si>
  <si>
    <t>RH-0104.00</t>
  </si>
  <si>
    <t>Shackles, Screw Pin, 1-1/4", 12 ton</t>
  </si>
  <si>
    <t>Personnel Gear Section x 220 personnel</t>
  </si>
  <si>
    <t>RJ-0103.02</t>
  </si>
  <si>
    <t>RJ-0103.03</t>
  </si>
  <si>
    <t>RJ-0103.04</t>
  </si>
  <si>
    <t>RJ-0103.05</t>
  </si>
  <si>
    <t>Hand truck, convertible into dolly, with pneumatic tires</t>
  </si>
  <si>
    <t>RF-0126.00</t>
  </si>
  <si>
    <t>Hatchet, carpenter's</t>
  </si>
  <si>
    <t>RF-0127.00</t>
  </si>
  <si>
    <t>Jack, hydraulic, 10 ton, low profile</t>
  </si>
  <si>
    <t>RF-0128.00</t>
  </si>
  <si>
    <t>Jack, hydraulic, 20 ton, low profile</t>
  </si>
  <si>
    <t>RF-0129.00</t>
  </si>
  <si>
    <t>Knife, utility, retractable blade, w/spare blades</t>
  </si>
  <si>
    <t>RF-0130.00</t>
  </si>
  <si>
    <t>Shackles, Screw Pin, 5/8" 3-1/4 ton</t>
  </si>
  <si>
    <t>RH-0106.00</t>
  </si>
  <si>
    <t>Sling, Polyester roundsling, 20 ft. endless, 17,000 lb. choker capacity</t>
  </si>
  <si>
    <t>RH-0107.00</t>
  </si>
  <si>
    <t>Sling, Polyester roundsling, 10 ft. endless, 17,000 lb. choker capacity</t>
  </si>
  <si>
    <t>RH-0108.00</t>
  </si>
  <si>
    <t>Round Sling, Corner/Wear Protection, 6" x 12" Sleeve</t>
  </si>
  <si>
    <t>Anchors, Wedge, concrete, 1/2" x 5-1/2", Ramset, Hilti, Strong-tie</t>
  </si>
  <si>
    <t>Anchors, Wedge, concrete, 1/2" x 7", Ramset, Hilti, Strong-tie</t>
  </si>
  <si>
    <t>Level, electronic, Smarttool or equivelent</t>
  </si>
  <si>
    <t>Robosquare, 3-beam level and square laser, or equivelent</t>
  </si>
  <si>
    <t>TA-0128.00</t>
  </si>
  <si>
    <t>Level, Laser, Single Beam</t>
  </si>
  <si>
    <t>TA-0129.00</t>
  </si>
  <si>
    <t>Dopamine, 40mg/ml, 200mg amps, or equivalent pre-mix</t>
  </si>
  <si>
    <t>Epinephrine, 1:10,000 (0.1mg/ml), 1mg amps, pre-filled</t>
  </si>
  <si>
    <t>Furosemide, 5mg/ml, 100mg vial</t>
  </si>
  <si>
    <t>Heparin, Injection, 1000units/ml, 10ml multi-dose vial</t>
  </si>
  <si>
    <t>Labetalol, Injection, 5/mg/ml, 100mg multi-dose vial</t>
  </si>
  <si>
    <t>Lidocaine, 200mg/ml, 1gm amps, or equivalent pre-mix</t>
  </si>
  <si>
    <t>TOTAL THIS SECTION (Estimated)</t>
  </si>
  <si>
    <t>Rope, lifeline, 200' lengths of nylon static, Kernmantle, 1/2" diameter, minimum tensile strength (MTS) 9000 lbs., must meet or exceed NFPA 1983, w/ bag and edge guards</t>
  </si>
  <si>
    <t>RI-0116.00</t>
  </si>
  <si>
    <t xml:space="preserve">NOTE:  Cardiac monitoring with external defibrillation and pulse oximetry must be performed in the urban disaster environment.  Across the nation, different agencies use different combinations of equipment to meet these goals. </t>
  </si>
  <si>
    <t xml:space="preserve">In some cases, separate defibrillator/monitors and pulse oximeters may be preferred due to existing equipment practices.  However, in all cases, these functions must be assured on scene.  </t>
  </si>
  <si>
    <t>Electrolyte monitor, portable, with 220200 cartridges — Na, K, PC02, PO2, HET(Istat or equivalent)</t>
  </si>
  <si>
    <t>Light, drop, tube, florescent, 8 watt, 50'cord, explosion proof</t>
  </si>
  <si>
    <t>RA-0117.05</t>
  </si>
  <si>
    <t>RA-0117.06</t>
  </si>
  <si>
    <t>RA-0117.07</t>
  </si>
  <si>
    <t>RA-0117.08</t>
  </si>
  <si>
    <t>RA-0117.09</t>
  </si>
  <si>
    <t>RA-0117.10</t>
  </si>
  <si>
    <t>RA-0117.11</t>
  </si>
  <si>
    <t>RA-0117.12</t>
  </si>
  <si>
    <t>RA-0117.13</t>
  </si>
  <si>
    <t>RA-0117.14</t>
  </si>
  <si>
    <t>RA-0117.15</t>
  </si>
  <si>
    <t>Full Backboard, w/ vertical lift capability</t>
  </si>
  <si>
    <t>TOTAL FOR ALL SECTIONS</t>
  </si>
  <si>
    <t>Generator, 5000W minimum, w/ welding kit, auto idle, manual start, spark arrestor, overload protection, wheel kit, spark plugs, filters, tool kit, welding safety equipment and welding supplies</t>
  </si>
  <si>
    <t>Jack, Pallet, for 463L pallet, 10,000 lb capacity</t>
  </si>
  <si>
    <t>MRE (Meals Ready To Eat, Fire-Eaters, Freeze Dried Food or equivalent) Quantity sufficient to provide for 80 personnel, 3 meals a day for 72 hours, Amount As Required</t>
  </si>
  <si>
    <t>Victim protection kits, (dust masks, ear plugs, helmet w/ face shield)  (Bullard or equivalent)</t>
  </si>
  <si>
    <t xml:space="preserve">Defibrillator/monitor, Remote Pacing, 12 lead capability                                                                                                  </t>
  </si>
  <si>
    <t>RB-0104.00</t>
  </si>
  <si>
    <t>RB-0104.01</t>
  </si>
  <si>
    <t>RB-0104.02</t>
  </si>
  <si>
    <t>RB-0104.03</t>
  </si>
  <si>
    <t>RB-0104.04</t>
  </si>
  <si>
    <t>RB-0105.00</t>
  </si>
  <si>
    <t>Die grinder (Wizzer saw) electric or pneumatic</t>
  </si>
  <si>
    <t>RB-0106.00</t>
  </si>
  <si>
    <t>RB-0106.01</t>
  </si>
  <si>
    <t>RB-0106.02</t>
  </si>
  <si>
    <t>RB-0106.03</t>
  </si>
  <si>
    <t>RB-0106.04</t>
  </si>
  <si>
    <t>RB-0106.05</t>
  </si>
  <si>
    <t>RB-0106.06</t>
  </si>
  <si>
    <t>RB-0106.07</t>
  </si>
  <si>
    <t>Rope, pulley, 4", rescue grade, prusik-minding, aluminum frame, single sheave for ½" rope</t>
  </si>
  <si>
    <t>RI-0114.00</t>
  </si>
  <si>
    <t>TE-0102.00</t>
  </si>
  <si>
    <t>TE-0103.00</t>
  </si>
  <si>
    <t>DOT reference manual</t>
  </si>
  <si>
    <t>TE-0104.00</t>
  </si>
  <si>
    <t>Shovel, 60", straight handle, spade point</t>
  </si>
  <si>
    <t>RF-0143.00</t>
  </si>
  <si>
    <t>Shovel, 30", D handle, square point</t>
  </si>
  <si>
    <t>RF-0144.00</t>
  </si>
  <si>
    <t>Entrenching tool, shovel, w/folding pick, O/A length 30"</t>
  </si>
  <si>
    <t>RF-0145.00</t>
  </si>
  <si>
    <t>Snips, tin, aviation type</t>
  </si>
  <si>
    <t>RF-0146.00</t>
  </si>
  <si>
    <t xml:space="preserve">Square, speed </t>
  </si>
  <si>
    <t>RF-0147.00</t>
  </si>
  <si>
    <t>Square, framing, 2 ft.</t>
  </si>
  <si>
    <t>RF-0148.00</t>
  </si>
  <si>
    <t>Tamper, top post hole digger, one piece, high carbon steel, 69"</t>
  </si>
  <si>
    <t>RF-0149.00</t>
  </si>
  <si>
    <t>RF-0150.00</t>
  </si>
  <si>
    <t xml:space="preserve">Tape, measuring, 100'  </t>
  </si>
  <si>
    <t>RF-0151.00</t>
  </si>
  <si>
    <t xml:space="preserve">Tape, measuring, 30' power return, 1" blade width </t>
  </si>
  <si>
    <t>RF-0152.00</t>
  </si>
  <si>
    <t>Tarpaulin, polyethylene  12' x 18', heavy duty grommets</t>
  </si>
  <si>
    <t>RF-0153.00</t>
  </si>
  <si>
    <t>RF-0154.00</t>
  </si>
  <si>
    <t>Speaker/microphone (spares for UHF portables)</t>
  </si>
  <si>
    <t>CE-0110.00</t>
  </si>
  <si>
    <t>CE-0111.00</t>
  </si>
  <si>
    <t>Ear microphone ear pieces, disposable (one per TF member for hygiene)</t>
  </si>
  <si>
    <t>CE-0112.00</t>
  </si>
  <si>
    <t>CE-0113.00</t>
  </si>
  <si>
    <t>Chest harness for UHF radio</t>
  </si>
  <si>
    <t>Foley Catheters and Collection Bags (10 French Ped)</t>
  </si>
  <si>
    <t>MN-0112.00</t>
  </si>
  <si>
    <t>Foley Catheters and Collection Bags (16-18 French)</t>
  </si>
  <si>
    <t>MN-0113.00</t>
  </si>
  <si>
    <t>MN-0114.00</t>
  </si>
  <si>
    <t>Light Sticks, Yellow, Cylumes (12-hour) or equivalent</t>
  </si>
  <si>
    <t>MN-0115.00</t>
  </si>
  <si>
    <t>Lubricant Jelly, single use packets</t>
  </si>
  <si>
    <t>MN-0117.00</t>
  </si>
  <si>
    <t>NG Tubes, 18 French, Adult</t>
  </si>
  <si>
    <t>MN-0118.00</t>
  </si>
  <si>
    <t>NG Tubes, 8 French, Pediatric</t>
  </si>
  <si>
    <t>MN-0120.00</t>
  </si>
  <si>
    <t>MN-0121.00</t>
  </si>
  <si>
    <t>Stethoscopes</t>
  </si>
  <si>
    <t>MN-0122.00</t>
  </si>
  <si>
    <t>Syringe, Irrigation Tip, 60cc</t>
  </si>
  <si>
    <t>MN-0123.00</t>
  </si>
  <si>
    <t>Thermometers, oral, electronic</t>
  </si>
  <si>
    <t>MN-0124.00</t>
  </si>
  <si>
    <t>Thermometers, hypothermia, mercury-type</t>
  </si>
  <si>
    <t>MN-0125.00</t>
  </si>
  <si>
    <t>MN-0126.00</t>
  </si>
  <si>
    <t>Air bag pressure regulator, 125 - 5000 psi</t>
  </si>
  <si>
    <t>Air bag manifold/control valve, high-pressure</t>
  </si>
  <si>
    <t>Air bag, lifting, Hose, 32', yellow</t>
  </si>
  <si>
    <t>Elastic Bandages (Acewrap or equivalent), 3"</t>
  </si>
  <si>
    <t>MR-0102.00</t>
  </si>
  <si>
    <t>Elastic Bandages (Acewrap or equivalent), 6"</t>
  </si>
  <si>
    <t>MR-0103.00</t>
  </si>
  <si>
    <t>Elasticon 3"</t>
  </si>
  <si>
    <t>MR-0104.00</t>
  </si>
  <si>
    <t>MR-0105.00</t>
  </si>
  <si>
    <t>Splint, Femur Traction (Kendrick or equivalent), bilateral</t>
  </si>
  <si>
    <t>MR-0106.00</t>
  </si>
  <si>
    <t>MR-0107.00</t>
  </si>
  <si>
    <t>Splints (SAM or equivalent), 3"</t>
  </si>
  <si>
    <t>Tape, Measuring, 300 ft.</t>
  </si>
  <si>
    <t>TA-0126.00</t>
  </si>
  <si>
    <t xml:space="preserve">Binoculars,  10 x 50, compact, or equivelent </t>
  </si>
  <si>
    <t>TA-0127.00</t>
  </si>
  <si>
    <t>Telescope, compact, approx. 6" length, 25 x 30, or equivelent</t>
  </si>
  <si>
    <t>LE-0129.00</t>
  </si>
  <si>
    <t>*5 *4</t>
  </si>
  <si>
    <t>Merck Manual (or equivalent)</t>
  </si>
  <si>
    <t>Emergency Procedures, Roberts and Hedges</t>
  </si>
  <si>
    <t>MS-0126.00</t>
  </si>
  <si>
    <t>MS-0127.00</t>
  </si>
  <si>
    <t>MS-0128.00</t>
  </si>
  <si>
    <t>MS-0129.00</t>
  </si>
  <si>
    <t>MS-0130.00</t>
  </si>
  <si>
    <t>MS-0131.00</t>
  </si>
  <si>
    <t>Pocketbook, Tarascon Pediatric Emergency (or equivelant)</t>
  </si>
  <si>
    <t>Pocketbook, Tarascon Adult Emergency (or equivelant)</t>
  </si>
  <si>
    <t>Pocketbook, Tarascon, Med &amp; Critical Care (or equivelent)</t>
  </si>
  <si>
    <t>Pharmacopeia, Pocket, Tarascon (or equivelent)</t>
  </si>
  <si>
    <t>*4</t>
  </si>
  <si>
    <t>Defibrillator/monitor, case, 1 for each Defib. Unit</t>
  </si>
  <si>
    <t>*4*5</t>
  </si>
  <si>
    <t>Video camera, hand-held, digital, tape or disk media, with low light capability, complete with case and accessories  (Extra media is included in the Logistics Support Kit)</t>
  </si>
  <si>
    <t>Search Cam (or equivelent), telescoping with color monitor,  w/ accessories, two additional batteries, recharging system and storage case</t>
  </si>
  <si>
    <t>*4 *5</t>
  </si>
  <si>
    <t>TF-0115.00</t>
  </si>
  <si>
    <t>TF-0116.00</t>
  </si>
  <si>
    <t>TF-0117.00</t>
  </si>
  <si>
    <t>TF-0118.00</t>
  </si>
  <si>
    <t>MO-0103.00</t>
  </si>
  <si>
    <t>Fan, Room (for treating heat illness), large</t>
  </si>
  <si>
    <t>MO-0104.00</t>
  </si>
  <si>
    <t>Heimlich Valves or equivalent</t>
  </si>
  <si>
    <t>MO-0105.00</t>
  </si>
  <si>
    <t>MO-0106.00</t>
  </si>
  <si>
    <t>MO-0107.00</t>
  </si>
  <si>
    <t>MO-0108.00</t>
  </si>
  <si>
    <t>Obstetrics Kit, disposable with ear bulb syringe</t>
  </si>
  <si>
    <t>MO-0109.00</t>
  </si>
  <si>
    <t>Plastic Fluid Collection Bags (for chest tubes)</t>
  </si>
  <si>
    <t>MO-0110.00</t>
  </si>
  <si>
    <t>Pleurevac Chambers or equivalent</t>
  </si>
  <si>
    <t>MO-0111.00</t>
  </si>
  <si>
    <t>Tissues, Kleenex Packs or equivalent</t>
  </si>
  <si>
    <t>MO-0112.00</t>
  </si>
  <si>
    <t>Bottles, Spray or Misting</t>
  </si>
  <si>
    <t>MO-0113.00</t>
  </si>
  <si>
    <t>MP-0101.00</t>
  </si>
  <si>
    <t>MP-0102.00</t>
  </si>
  <si>
    <t>Carabiners, Steel, Locking Large D-Ring</t>
  </si>
  <si>
    <t>Cervical Collars or equivalent pediatric (Stiffneck or equivalent)</t>
  </si>
  <si>
    <t>Cervical Collars adjustable (Stiffneck or equivalent)</t>
  </si>
  <si>
    <t>MP-0105.00</t>
  </si>
  <si>
    <t>Drop bags, with 8mm utility line, 200'</t>
  </si>
  <si>
    <t>MP-0106.00</t>
  </si>
  <si>
    <t>Duct Tape</t>
  </si>
  <si>
    <t>MP-0107.00</t>
  </si>
  <si>
    <t>RJ-0105.00</t>
  </si>
  <si>
    <t>RB-0106.08</t>
  </si>
  <si>
    <t>RB-0106.09</t>
  </si>
  <si>
    <t>RB-0106.10</t>
  </si>
  <si>
    <t>RB-0106.11</t>
  </si>
  <si>
    <t>RB-0107.00</t>
  </si>
  <si>
    <t>RB-0107.01</t>
  </si>
  <si>
    <t>RB-0107.02</t>
  </si>
  <si>
    <t>RB-0107.03</t>
  </si>
  <si>
    <t>Hose, Fire 1½" (NST thread) 50'</t>
  </si>
  <si>
    <t>RB-0108.00</t>
  </si>
  <si>
    <t>RB-0108.01</t>
  </si>
  <si>
    <t>RB-0108.02</t>
  </si>
  <si>
    <t>RB-0108.03</t>
  </si>
  <si>
    <t>RB-0108.04</t>
  </si>
  <si>
    <t>RB-0108.05</t>
  </si>
  <si>
    <t>RB-0109.00</t>
  </si>
  <si>
    <t>RB-0109.04</t>
  </si>
  <si>
    <t>Saw, chaps</t>
  </si>
  <si>
    <t>RB-0110.00</t>
  </si>
  <si>
    <t>RB-0112.00</t>
  </si>
  <si>
    <t>RB-0112.01</t>
  </si>
  <si>
    <t>HYDRAULIC POWERED TOOLS</t>
  </si>
  <si>
    <t>RC-0101.00</t>
  </si>
  <si>
    <t>RC-0101.01</t>
  </si>
  <si>
    <t>RC-0101.02</t>
  </si>
  <si>
    <t>RC-0101.03</t>
  </si>
  <si>
    <t>RC-0102.00</t>
  </si>
  <si>
    <t>RC-0102.01</t>
  </si>
  <si>
    <t>RC-0102.02</t>
  </si>
  <si>
    <t>RC-0102.03</t>
  </si>
  <si>
    <t>RC-0103.00</t>
  </si>
  <si>
    <t>RC-0103.01</t>
  </si>
  <si>
    <t>RC-0103.02</t>
  </si>
  <si>
    <t>RC-0103.03</t>
  </si>
  <si>
    <t>RC-0103.04</t>
  </si>
  <si>
    <t>RC-0103.05</t>
  </si>
  <si>
    <t>RC-0104.00</t>
  </si>
  <si>
    <t>RC-0104.01</t>
  </si>
  <si>
    <t>RC-0105.01</t>
  </si>
  <si>
    <t>RC-0105.02</t>
  </si>
  <si>
    <t>RC-0105.03</t>
  </si>
  <si>
    <t>RC-0105.04</t>
  </si>
  <si>
    <t>LI-0111.00</t>
  </si>
  <si>
    <t>TA-0120.01</t>
  </si>
  <si>
    <t>TA-0120.02</t>
  </si>
  <si>
    <t>TA-0120.03</t>
  </si>
  <si>
    <t>TF-0111.01</t>
  </si>
  <si>
    <t>TF-0113.01</t>
  </si>
  <si>
    <t>TF-0113.02</t>
  </si>
  <si>
    <t>TF-0113.03</t>
  </si>
  <si>
    <t>Telephone, cellular, portable, minimum 0.6 watts, with carrying case, spare batteries, battery charger, cigar lighter attachment, magnetic mount antenna, user guide, and renewable yearly service</t>
  </si>
  <si>
    <t>Antenna, mobile, magnetic mount, with adapters for portable radios, 406-420 MHz, 3-5 db gain</t>
  </si>
  <si>
    <t>Head sets, with noise-canceling microphones with radio interface cable</t>
  </si>
  <si>
    <t>LG-0110.00</t>
  </si>
  <si>
    <t>LG-0111.00</t>
  </si>
  <si>
    <t>LG-0112.00</t>
  </si>
  <si>
    <t>LG-0113.00</t>
  </si>
  <si>
    <t>LG-0114.00</t>
  </si>
  <si>
    <t>LG-0115.00</t>
  </si>
  <si>
    <t>LG-0116.00</t>
  </si>
  <si>
    <t>LG-0117.00</t>
  </si>
  <si>
    <t>Tee shirts</t>
  </si>
  <si>
    <t>LG-0118.00</t>
  </si>
  <si>
    <t>Toiletry kit, including all personal hygiene items, such as Chap Stick, soap, lotion, etc.</t>
  </si>
  <si>
    <t>LG-0119.00</t>
  </si>
  <si>
    <t>LH-0101.00</t>
  </si>
  <si>
    <t>LH-0102.00</t>
  </si>
  <si>
    <t>LH-0103.00</t>
  </si>
  <si>
    <t>LH-0104.00</t>
  </si>
  <si>
    <t>LH-0106.00</t>
  </si>
  <si>
    <t>Megaphone, battery-type, w/ built-in siren</t>
  </si>
  <si>
    <t>LH-0107.00</t>
  </si>
  <si>
    <t>LI-0102.00</t>
  </si>
  <si>
    <t>Jack, pallet-type, hydraulic</t>
  </si>
  <si>
    <t>LI-0104.00</t>
  </si>
  <si>
    <t>LI-0105.00</t>
  </si>
  <si>
    <t>Dunnage, Pallet, 4” x 6” x 8’</t>
  </si>
  <si>
    <t>LI-0106.00</t>
  </si>
  <si>
    <t>LI-0107.00</t>
  </si>
  <si>
    <t>Camera, digital, laptop link cable</t>
  </si>
  <si>
    <t>Cover, Salvage 12 ft. X 18 ft.</t>
  </si>
  <si>
    <t>Backpack/Equipment Vest (for carrying small items)</t>
  </si>
  <si>
    <t>TF-0105.00</t>
  </si>
  <si>
    <t>TF-0106.00</t>
  </si>
  <si>
    <t>TF-0107.00</t>
  </si>
  <si>
    <t>Piping kit (consists of ½" EMT,  thin wall conduit or PVC w/ 45o and 90o elbows to protect flexible fiberoptic tubing in debris piles)</t>
  </si>
  <si>
    <t>POWER TOOLS</t>
  </si>
  <si>
    <t>RD-0101.00</t>
  </si>
  <si>
    <t>RD-0101.01</t>
  </si>
  <si>
    <t>RD-0101.02</t>
  </si>
  <si>
    <t>RD-0101.03</t>
  </si>
  <si>
    <t>RD-0101.04</t>
  </si>
  <si>
    <t>RD-0101.05</t>
  </si>
  <si>
    <t>RD-0101.06</t>
  </si>
  <si>
    <t>MB-0111.00</t>
  </si>
  <si>
    <t>Normal Saline, 100ml</t>
  </si>
  <si>
    <t>MG-0106.00</t>
  </si>
  <si>
    <t>*8</t>
  </si>
  <si>
    <t>MJ-0114.00</t>
  </si>
  <si>
    <t>MJ-0115.00</t>
  </si>
  <si>
    <t>MJ-0116.00</t>
  </si>
  <si>
    <t>MJ-0117.00</t>
  </si>
  <si>
    <t>MJ-0118.00</t>
  </si>
  <si>
    <t>MJ-0119.00</t>
  </si>
  <si>
    <t>MJ-0120.00</t>
  </si>
  <si>
    <t>MJ-0121.00</t>
  </si>
  <si>
    <t>Endotracheal Tubes, 5.5</t>
  </si>
  <si>
    <t>MK-0140.00</t>
  </si>
  <si>
    <t>IV Set Up, Dial-A-Flow</t>
  </si>
  <si>
    <t>MM-0141.00</t>
  </si>
  <si>
    <t>Tube, Red Top, 7ml</t>
  </si>
  <si>
    <t>MM-0142.00</t>
  </si>
  <si>
    <t>Tube, Holder, Blood Collection</t>
  </si>
  <si>
    <t>MM-0143.00</t>
  </si>
  <si>
    <t>Emergency Procedures and Techniques (Simon/Brenner, field reference) or equivalent</t>
  </si>
  <si>
    <t>Extinguisher, water, backpack-type</t>
  </si>
  <si>
    <t>RJ-0106.00</t>
  </si>
  <si>
    <t>Extinguisher, dry chemical, 20 lb., ABC-type</t>
  </si>
  <si>
    <t>RJ-0107.00</t>
  </si>
  <si>
    <t>RJ-0108.00</t>
  </si>
  <si>
    <t>RJ-0109.00</t>
  </si>
  <si>
    <t>Power strip, surge protector, 6 outlet with surge protection</t>
  </si>
  <si>
    <t>Bags, trash</t>
  </si>
  <si>
    <t>Respirator, full face piece, cartridge-type</t>
  </si>
  <si>
    <t>LF-0108.01</t>
  </si>
  <si>
    <t>Bicycle, mountain-type, w/ tire pump, repair kit, lock and travel case</t>
  </si>
  <si>
    <t>Vancomycin, 1gm unit doses, IV</t>
  </si>
  <si>
    <t>MA-0121.00</t>
  </si>
  <si>
    <t>Aero Chamber Spacer Device, or equivalent</t>
  </si>
  <si>
    <t>MA-0122.00</t>
  </si>
  <si>
    <t>Albuterol, 0.5% Soln, 20mg multi-dose bottles, INHAL</t>
  </si>
  <si>
    <t>MA-0123.00</t>
  </si>
  <si>
    <t>Albuterol, 2.5mg unit dose, INHAL</t>
  </si>
  <si>
    <t>MA-0124.00</t>
  </si>
  <si>
    <t>Albuterol, MDI/Aerosol, INHAL</t>
  </si>
  <si>
    <t>MA-0125.00</t>
  </si>
  <si>
    <t>MA-0126.00</t>
  </si>
  <si>
    <r>
      <t xml:space="preserve">GPS (global positioning satellite) receivers, hand held portable, WAAS capable,  mapping capable, battery operated, with Carrying case, Lanyard, Data cable, Magnetic mount antenna and Cigar lighter adapter, </t>
    </r>
    <r>
      <rPr>
        <b/>
        <u val="single"/>
        <sz val="10"/>
        <rFont val="Arial"/>
        <family val="2"/>
      </rPr>
      <t>Garmin 5 Deluxe model only</t>
    </r>
    <r>
      <rPr>
        <sz val="10"/>
        <rFont val="Arial"/>
        <family val="2"/>
      </rPr>
      <t xml:space="preserve"> (to allow for standardized training and operations Programwide)</t>
    </r>
  </si>
  <si>
    <r>
      <t xml:space="preserve">GPS (global positioning satellite) receivers, hand held portable, WAAS capable,  mapping capable, battery operated, with Carrying case, Lanyard, Data cable, Magnetic mount antenna and Cigar lighter adapter, </t>
    </r>
    <r>
      <rPr>
        <b/>
        <u val="single"/>
        <sz val="10"/>
        <rFont val="Arial"/>
        <family val="2"/>
      </rPr>
      <t xml:space="preserve">Garmin 5 Deluxe model only </t>
    </r>
    <r>
      <rPr>
        <sz val="10"/>
        <rFont val="Arial"/>
        <family val="2"/>
      </rPr>
      <t>(to allow for standardized training and operations Programwide)</t>
    </r>
  </si>
  <si>
    <t>GPS, Mapping software, (2 applications) DeLorme Street Atlas USA and Topo USA (to allow for standardized training and operations Programwide)</t>
  </si>
  <si>
    <t>Software, mapping, compatible with GPS units, (2 applications) DeLorme Street Atlas USA and Topo USA (to allow for standardized training and operations Programwide)</t>
  </si>
  <si>
    <t>Garmin</t>
  </si>
  <si>
    <t>Model 5 Deluxe</t>
  </si>
  <si>
    <t>Model / Part #(s)</t>
  </si>
  <si>
    <t>Pots, 2-1/2 qt. Size</t>
  </si>
  <si>
    <t>LB-0107.00</t>
  </si>
  <si>
    <t>LB-0108.00</t>
  </si>
  <si>
    <t>Plates, paper</t>
  </si>
  <si>
    <t>LB-0109.00</t>
  </si>
  <si>
    <t>LC-0101.00</t>
  </si>
  <si>
    <t>Blanket, wool, or equivalent</t>
  </si>
  <si>
    <t>LC-0102.00</t>
  </si>
  <si>
    <t>RESCUE SECTION</t>
  </si>
  <si>
    <t>RA-0101.00</t>
  </si>
  <si>
    <t>Air bag, lifting, high-pressure, Kevlar, 40-50 ton capacity</t>
  </si>
  <si>
    <t>RA-0102.00</t>
  </si>
  <si>
    <t>RA-0103.00</t>
  </si>
  <si>
    <t>Air bag, lifting, high-pressure, Kevlar, 3 ton capacity</t>
  </si>
  <si>
    <t>RA-0104.00</t>
  </si>
  <si>
    <t>Air bag, lifting, high-pressure, Kevlar, 5 ton capacity</t>
  </si>
  <si>
    <t>Pallet cover, cover polyethylene, cargo NSN #3990-00-930-1480</t>
  </si>
  <si>
    <t>LI-0108.00</t>
  </si>
  <si>
    <t>Strap, cargo, 30’, for securing 463L pallet to transport</t>
  </si>
  <si>
    <t>LI-0109.00</t>
  </si>
  <si>
    <t>LI-0110.00</t>
  </si>
  <si>
    <t>Generators for the Base of Operations are listed under Task Force Support Section.</t>
  </si>
  <si>
    <t>LJ-0101.00</t>
  </si>
  <si>
    <t>LJ-0102.00</t>
  </si>
  <si>
    <t>Adapter, 20A, NEMA L5-20, twist lock female to 20a household 3-prong male</t>
  </si>
  <si>
    <t>LJ-0103.00</t>
  </si>
  <si>
    <t>LJ-0104.00</t>
  </si>
  <si>
    <t>Air compressor, pneumatic, gasoline-powered, 5.5 HP, dual tank, 8.8 CFM</t>
  </si>
  <si>
    <t>LJ-0105.00</t>
  </si>
  <si>
    <t>Bucket, collapsible, 5 gallon maximum</t>
  </si>
  <si>
    <t>LJ-0106.00</t>
  </si>
  <si>
    <t xml:space="preserve">Paint, spray, fluorescent </t>
  </si>
  <si>
    <t>*3*5</t>
  </si>
  <si>
    <t>Interface, Cellular, Telco, VOX 2 Link or equivelent</t>
  </si>
  <si>
    <t>CC-0108.00</t>
  </si>
  <si>
    <t>Projector, Video, LCD, 1024 x 768 (XGA) minimum, to include cable kit</t>
  </si>
  <si>
    <t>TB-0107.00</t>
  </si>
  <si>
    <t>Shore, Expandable to approximately 37"</t>
  </si>
  <si>
    <t>Shore, Expandable, Raker system, consisting of 6' to 8' raker rail, raker rail adapter, 2-45 degree pivots, 1-45 degree clevis, 12" base plate or equivalent</t>
  </si>
  <si>
    <t>Shore, Expandable, Extension, 18" - 24"</t>
  </si>
  <si>
    <t>Shore, Expandable, Extension, 24" - 36"</t>
  </si>
  <si>
    <t>TA-0107.00</t>
  </si>
  <si>
    <t>Hammer, geology</t>
  </si>
  <si>
    <t>TA-0108.00</t>
  </si>
  <si>
    <t>TA-0109.00</t>
  </si>
  <si>
    <t>TA-0109.01</t>
  </si>
  <si>
    <t>TA-0109.02</t>
  </si>
  <si>
    <t>TA-0109.03</t>
  </si>
  <si>
    <t>TA-0109.04</t>
  </si>
  <si>
    <t>TA-0109.05</t>
  </si>
  <si>
    <t>TA-0109.06</t>
  </si>
  <si>
    <t>Marking Kit, including</t>
  </si>
  <si>
    <t>Paint, spray, orange</t>
  </si>
  <si>
    <t>Crayon, marking (white, yellow, black)</t>
  </si>
  <si>
    <t>Cyalume light stick, 12-hour duration</t>
  </si>
  <si>
    <t>TA-0110.00</t>
  </si>
  <si>
    <t>TA-0111.00</t>
  </si>
  <si>
    <t>TA-0112.00</t>
  </si>
  <si>
    <t>Triage Tags (Dept. of Transportation-type)</t>
  </si>
  <si>
    <t>MN-0127.00</t>
  </si>
  <si>
    <t>MN-0128.00</t>
  </si>
  <si>
    <t>Urinal</t>
  </si>
  <si>
    <t>MN-0129.00</t>
  </si>
  <si>
    <t>MN-0130.00</t>
  </si>
  <si>
    <t>MN-0131.00</t>
  </si>
  <si>
    <t>MN-0132.00</t>
  </si>
  <si>
    <t>Chest Tube, 10 FR</t>
  </si>
  <si>
    <t>MN-0133.00</t>
  </si>
  <si>
    <t>Chest Tube, 28 FR</t>
  </si>
  <si>
    <t>MN-0134.00</t>
  </si>
  <si>
    <t>Chest Tube, 36 FR</t>
  </si>
  <si>
    <t>MN-0135.00</t>
  </si>
  <si>
    <t>Chest Tube, 20 FR</t>
  </si>
  <si>
    <t>MO-0101.00</t>
  </si>
  <si>
    <t>Connector, 20A, NEMA L5-20, twist lock, male</t>
  </si>
  <si>
    <t>LJ-0107.00</t>
  </si>
  <si>
    <t>Connector, 20A, NEMA L5-20, twist lock, female</t>
  </si>
  <si>
    <t>LJ-0108.00</t>
  </si>
  <si>
    <t>Desk, field</t>
  </si>
  <si>
    <t>LJ-0109.00</t>
  </si>
  <si>
    <t>Funnel, short neck</t>
  </si>
  <si>
    <t>LJ-0110.00</t>
  </si>
  <si>
    <t>Grinder, 7-inch, electric, right angle</t>
  </si>
  <si>
    <t>LJ-0111.00</t>
  </si>
  <si>
    <t>LJ-0112.00</t>
  </si>
  <si>
    <t>Max Tool (multi-purpose), or equivalent</t>
  </si>
  <si>
    <t>LJ-0113.00</t>
  </si>
  <si>
    <t>Pot, stock, 22 qt. w/ basket</t>
  </si>
  <si>
    <t>LJ-0114.00</t>
  </si>
  <si>
    <t>Wrench, pipe, 36" aluminum</t>
  </si>
  <si>
    <t>RF-0155.00</t>
  </si>
  <si>
    <t>Wrench, pipe,  18" aluminum</t>
  </si>
  <si>
    <t>RF-0156.00</t>
  </si>
  <si>
    <t>Wrench, pipe, 12" aluminum</t>
  </si>
  <si>
    <t>ELECTRICAL</t>
  </si>
  <si>
    <t>RG-0101.00</t>
  </si>
  <si>
    <t>Adapter, L5-20 three prong twist-lock female to three prong household male, 10/3 wire, 18" length</t>
  </si>
  <si>
    <t>RG-0102.00</t>
  </si>
  <si>
    <t>Adapter, L5-20 three-prong, twist-lock male to three-prong household female with 10/3 wire, 18" length</t>
  </si>
  <si>
    <t>RG-0103.00</t>
  </si>
  <si>
    <t>Box, junction, w/ four 20A outlets, waterproof with ground faults</t>
  </si>
  <si>
    <t>RG-0104.00</t>
  </si>
  <si>
    <t>Connector, L5-20 three-prong, twist-lock male end</t>
  </si>
  <si>
    <t>RG-0105.00</t>
  </si>
  <si>
    <t>Connector, L5-20 three-prong, twist-lock female end</t>
  </si>
  <si>
    <t>RG-0106.00</t>
  </si>
  <si>
    <t>Cord, extension, 12/3 single outlet, 100'</t>
  </si>
  <si>
    <t>RG-0107.00</t>
  </si>
  <si>
    <t>Cord, extension, 12/3 single outlet, 50'</t>
  </si>
  <si>
    <t>RG-0108.00</t>
  </si>
  <si>
    <t>Cords, extension, 10-3 single outlet, 100'</t>
  </si>
  <si>
    <t>RG-0109.00</t>
  </si>
  <si>
    <t xml:space="preserve">Element, replacement, Halogen quartz, 300 - 500 watts </t>
  </si>
  <si>
    <t>RG-0111.00</t>
  </si>
  <si>
    <t>RA-0117.00</t>
  </si>
  <si>
    <t>RA-0117.02</t>
  </si>
  <si>
    <t>Shore, expandable, pneumatic,to approximately 144"</t>
  </si>
  <si>
    <t>Shore, expandable, pneumatic,to approximately 97"</t>
  </si>
  <si>
    <t>Hydraulic Vehicle Rescue System, Ram, hydraulic, min. 48" length, 4-cycle gasoline, electric, battery powered or equivelent</t>
  </si>
  <si>
    <t>Hydraulic Vehicle Rescue System, Ram, hydraulic, min. 28" length, 4-cycle gasoline, electric, battery powered or equivelent</t>
  </si>
  <si>
    <t>TECHNICAL ROPE</t>
  </si>
  <si>
    <t>RI-0101.00</t>
  </si>
  <si>
    <t>Rope, slings, RSI OMNI or equivalent</t>
  </si>
  <si>
    <t>RI-0102.00</t>
  </si>
  <si>
    <t>TF-0119.00</t>
  </si>
  <si>
    <t>Lifting harness, 1 per canine assigned to Task Force (personal issue to handler), sized to fit</t>
  </si>
  <si>
    <t>Kit, Decon, Canine</t>
  </si>
  <si>
    <t>TG-0109.00</t>
  </si>
  <si>
    <t>Kennel, portable, collapsible, with cover</t>
  </si>
  <si>
    <t>*3 *4 *5</t>
  </si>
  <si>
    <t>*3 *5 *4</t>
  </si>
  <si>
    <t>LF-0111.01</t>
  </si>
  <si>
    <t>Label making machine, Labelizer or equivalent</t>
  </si>
  <si>
    <t>Tapes, Video, or media for digital video camera</t>
  </si>
  <si>
    <t>Safety glasses with keepers, shatter proof, with side shields,  must meet ANSI Z87.1-1989 and NFPA standards</t>
  </si>
  <si>
    <t>Bag(s), Gear, personal equipment (as required to outfit each task force member)</t>
  </si>
  <si>
    <t>Respirator, halfface, cartridge type, with cartridges, P100</t>
  </si>
  <si>
    <t>Tincture of Benzoin, 2oz bottles</t>
  </si>
  <si>
    <t>Towel, clean, wrapped, (1 1/2' X 2' cotton)</t>
  </si>
  <si>
    <t>Vaseline, Gauze</t>
  </si>
  <si>
    <t>LF-0134.00</t>
  </si>
  <si>
    <t>Cooler, insulated, 48 qt</t>
  </si>
  <si>
    <t>LK-0124.00</t>
  </si>
  <si>
    <t>LK-0125.00</t>
  </si>
  <si>
    <t>LK-0126.00</t>
  </si>
  <si>
    <t>Tape, duct, premium grade</t>
  </si>
  <si>
    <t>Tape, dispenser for box sealing tape</t>
  </si>
  <si>
    <t>*5*3</t>
  </si>
  <si>
    <t>LK-0127.00</t>
  </si>
  <si>
    <t>Banding system with strapping, tensioner/cutter, sealer, and seals</t>
  </si>
  <si>
    <t>LK-0128.00</t>
  </si>
  <si>
    <t>Radio mobile (40 watt) UHF/FM 406-420 MHz, Meets APCO Project 25 Standard, Digital, Narrow band, backwards compatible, UHF, 402-420 MHz, Project 25 DES analog encryption capable, Project 25 OFB digital encryption capable, minimum 16 channel, field programmable, with magnetic mount antenna, cigar lighter adapter, AC/DC power supply and external speaker</t>
  </si>
  <si>
    <t>CA-0107.00</t>
  </si>
  <si>
    <t>Charger, multi-gang, 110 volts AC/12 volts DC, rapid rate charging</t>
  </si>
  <si>
    <t>Telephone, transportable satellite system (Mitsubishi ST-111 or equivalent) with data and dispatch capability, (to be used with future FEMA US&amp;R talk groups) and PTT microphone, AC/DC power supply,  batteries, antenna extension cord and magnetic mount for dome antenna</t>
  </si>
  <si>
    <t>*3 *4</t>
  </si>
  <si>
    <t>Telephone instruments, POTS, pulse/DTMF capable with modular phone cords and connectors. Speaker phone capable (FOR ON SITE COMMUNICATIONS WHEN DIAL TONE IS AVAILABLE)</t>
  </si>
  <si>
    <t>Radio, personal, interface system, for UHF radios</t>
  </si>
  <si>
    <r>
      <t>Television, 13" to 19", portable, with integrated VCR</t>
    </r>
    <r>
      <rPr>
        <sz val="10"/>
        <color indexed="8"/>
        <rFont val="Arial"/>
        <family val="2"/>
      </rPr>
      <t xml:space="preserve">                      </t>
    </r>
    <r>
      <rPr>
        <sz val="10"/>
        <rFont val="Arial"/>
        <family val="2"/>
      </rPr>
      <t xml:space="preserve">                 </t>
    </r>
  </si>
  <si>
    <t>Radio, ear phone, for portable radio, Personal use, expendable ear piece</t>
  </si>
  <si>
    <t>CE-0115.00</t>
  </si>
  <si>
    <t>Radio, programming kit, to include ALL software, hardware and accessories to program all cache communications equipment</t>
  </si>
  <si>
    <t>CE-0116.00</t>
  </si>
  <si>
    <t>Battery, rechargable, for UHF radios, highest capacity recommended</t>
  </si>
  <si>
    <t>Battery, rechargable, for VHF/AM radios, highest capacity recommended</t>
  </si>
  <si>
    <t>Battery, rechargable, for VHF radios, highest capacity recommended</t>
  </si>
  <si>
    <t>Battery, maintenance kit, conditioner and adaptors</t>
  </si>
  <si>
    <t>CF-0106.00</t>
  </si>
  <si>
    <t>Wire, telephone station,, CAT 5-E,  1000 ft. roll</t>
  </si>
  <si>
    <t>Computer, PCMCIA network card for laptop computers</t>
  </si>
  <si>
    <t>Monitor, portable, battery operated multi-function device KIT, 4-Gas - P.I.D., capable of monitoring LEL, O2 level, CO presence and H2S. Must have capability to extend probes into void spaces,  w/ accessories, extra batteries, charging unit</t>
  </si>
  <si>
    <t>CD-0112.00</t>
  </si>
  <si>
    <t>Respirator, half face piece, cartridge-type, P-100 or equivalent</t>
  </si>
  <si>
    <t>FAX machine, portable (copier/printer/fax), 110V, plain paper-type, w/ sheet feeder and accessories</t>
  </si>
  <si>
    <t>Scale, Photo evidence, 6", Evident or equivelent</t>
  </si>
  <si>
    <t>TB-0108.00</t>
  </si>
  <si>
    <t>Permit, confined space entry, pre-made</t>
  </si>
  <si>
    <t>Sprayer, pressure, 2-1/2 gallon, Hudson pump type or equivalent</t>
  </si>
  <si>
    <t>RJ-0111.00</t>
  </si>
  <si>
    <t>MEDICAL SECTION</t>
  </si>
  <si>
    <t>MA-0101.00</t>
  </si>
  <si>
    <t>MA-0103.00</t>
  </si>
  <si>
    <t>Bacitracin Ointment, 30gm tubes, TOP</t>
  </si>
  <si>
    <t>MA-0104.00</t>
  </si>
  <si>
    <t>Betadine Solution, 6oz bottle</t>
  </si>
  <si>
    <t>MA-0105.00</t>
  </si>
  <si>
    <t>Betadine Antiseptic Solution, 1 liter bottles</t>
  </si>
  <si>
    <t>MA-0106.00</t>
  </si>
  <si>
    <t>MA-0107.00</t>
  </si>
  <si>
    <t>Ceftriaxone, 1gm unit doses, IM or IV</t>
  </si>
  <si>
    <t>Lockout/Tagout  kit, confined space</t>
  </si>
  <si>
    <t>Chisel Kit, pneumatic  (300 psi), complete, w/ accessories</t>
  </si>
  <si>
    <t>Gun, nail, pneumatic, 8D through 16D general purpose</t>
  </si>
  <si>
    <t>Drill/Hammer, electric, 1/2" variable speed, industrial grade w/ case</t>
  </si>
  <si>
    <t>Hammer, electric, rotary,  HD 1-1/2" (min.)</t>
  </si>
  <si>
    <t>Pump, submersible, electric</t>
  </si>
  <si>
    <t>Saw, electric (or battery powered), reciprocating, variable speed, heavy duty, w/ case</t>
  </si>
  <si>
    <t xml:space="preserve">Saw, chain, electric, 12" bar </t>
  </si>
  <si>
    <t>Saw, circular, electric, 10-¼" heavy-duty w/ case</t>
  </si>
  <si>
    <t>Saw, gasoline, 14" or 16" power rotary blade, 1" arbor, w/case</t>
  </si>
  <si>
    <t xml:space="preserve">Saw, keyhole </t>
  </si>
  <si>
    <t>Wedge, steel, 4 lb. square head</t>
  </si>
  <si>
    <t>Breathing apparatus, airline-supplied (SABA), with 10-minute escape cylinder, NIOSH/OSHA approved</t>
  </si>
  <si>
    <t>Antivenin-Crotalid 10 ml vials, IV</t>
  </si>
  <si>
    <t>Soldering iron, butane with 2 cans of fuel</t>
  </si>
  <si>
    <t>Instruments, rotary phone or touch tone</t>
  </si>
  <si>
    <t>Switch. Telephone</t>
  </si>
  <si>
    <t>Pots, coffee</t>
  </si>
  <si>
    <t xml:space="preserve">Tents, 6 to 8-person size, including all hardware </t>
  </si>
  <si>
    <t>CE-0108.00</t>
  </si>
  <si>
    <t>CE-0109.00</t>
  </si>
  <si>
    <t>PERSONAL GEAR COSTS ONLY (for 220)</t>
  </si>
  <si>
    <t xml:space="preserve">Computer, antenna, gain directional, 20 plus dB gain </t>
  </si>
  <si>
    <t xml:space="preserve">Computer, antenna, Omni-directional, 6 to 9 dB gain </t>
  </si>
  <si>
    <t>CI-0104.00</t>
  </si>
  <si>
    <t>CI-0105.00</t>
  </si>
  <si>
    <t>Zinc oxide powder with oil of clove, Cavet or equivalent</t>
  </si>
  <si>
    <t>MT-0101.00</t>
  </si>
  <si>
    <t>MT-0102.00</t>
  </si>
  <si>
    <t>MT-0103.00</t>
  </si>
  <si>
    <t>Harriet Lane Handbook (or equivalent)</t>
  </si>
  <si>
    <t>MT-0104.00</t>
  </si>
  <si>
    <t>MT-0105.00</t>
  </si>
  <si>
    <t>MT-0106.00</t>
  </si>
  <si>
    <t>Physician Desk Reference</t>
  </si>
  <si>
    <t>MT-0107.00</t>
  </si>
  <si>
    <t>MT-0108.00</t>
  </si>
  <si>
    <t>Tent, dome, 6-person size</t>
  </si>
  <si>
    <t>Bags, bio hazard, for medical waste</t>
  </si>
  <si>
    <t>Body Bags with handles and zippers (non-translucent)</t>
  </si>
  <si>
    <t>Disinfectant, 1 gallon bottle (Cidex or equivalent)</t>
  </si>
  <si>
    <t>Hand cleaner, Aerosol (Alcare or equivalent)</t>
  </si>
  <si>
    <t xml:space="preserve">Markers, felt tip, black, permanent </t>
  </si>
  <si>
    <t>Paramedic Back Pack, large, (Thomas Pak or equivalent)</t>
  </si>
  <si>
    <t>2</t>
  </si>
  <si>
    <t>LB-0103.00</t>
  </si>
  <si>
    <t>Flatware, plastic (sets of knives/forks/spoons)</t>
  </si>
  <si>
    <t>LB-0104.00</t>
  </si>
  <si>
    <t>LB-0105.00</t>
  </si>
  <si>
    <t>LB-0106.00</t>
  </si>
  <si>
    <t>RB-0103.04</t>
  </si>
  <si>
    <t>LF-0115.00</t>
  </si>
  <si>
    <t>Pads, steno</t>
  </si>
  <si>
    <t>LF-0116.00</t>
  </si>
  <si>
    <t xml:space="preserve">Pads, legal </t>
  </si>
  <si>
    <t>LF-0117.00</t>
  </si>
  <si>
    <t>Paper, pads, graph, 1/10" squares</t>
  </si>
  <si>
    <t>LF-0118.00</t>
  </si>
  <si>
    <t>LF-0119.00</t>
  </si>
  <si>
    <t>Pencils, 12/pkg.</t>
  </si>
  <si>
    <t>LF-0120.00</t>
  </si>
  <si>
    <t>Pens, 12/pkg.</t>
  </si>
  <si>
    <t>LF-0121.00</t>
  </si>
  <si>
    <t>LF-0121.01</t>
  </si>
  <si>
    <t>LF-0122.00</t>
  </si>
  <si>
    <t>IV Set Ups, Multifunction Tubing with Dial-A-Flow Meters (Select-3 or equivalent)</t>
  </si>
  <si>
    <t>Patient Litter, Military Style, Waist Level (cot) or equivalent, [NSN #6530-01-015-5189]</t>
  </si>
  <si>
    <t>Fracture Bed Pen</t>
  </si>
  <si>
    <t>MF-0109.00</t>
  </si>
  <si>
    <t>Mannitol, 25%, 12.5gm/50ml amp vials, IV</t>
  </si>
  <si>
    <t>MF-0110.00</t>
  </si>
  <si>
    <t>Oxytocin, Injection, 20u/ml, 10cc amps, IV</t>
  </si>
  <si>
    <t>MF-0111.00</t>
  </si>
  <si>
    <t>Phenytoin, Injection, 50mg/ml, 1gm vials, IV</t>
  </si>
  <si>
    <t>MF-0112.00</t>
  </si>
  <si>
    <t>MF-0113.00</t>
  </si>
  <si>
    <t>Polystyrene Resin (Kayexalate), 1lb jar, PO, or equivalent</t>
  </si>
  <si>
    <t>MF-0114.00</t>
  </si>
  <si>
    <t>Thiamine, 100mg, injection</t>
  </si>
  <si>
    <t>MF-0115.00</t>
  </si>
  <si>
    <t>Pralidoxime, 1gm vials</t>
  </si>
  <si>
    <t>MF-0116.00</t>
  </si>
  <si>
    <t>MF-0117.00</t>
  </si>
  <si>
    <t>MF-0118.00</t>
  </si>
  <si>
    <t>MG-0101.00</t>
  </si>
  <si>
    <t>D5 1/2 Normal Saline, 1000cc</t>
  </si>
  <si>
    <t>MG-0102.00</t>
  </si>
  <si>
    <t>MG-0104.00</t>
  </si>
  <si>
    <t>Normal Saline, 1000cc</t>
  </si>
  <si>
    <t>MH-0101.00</t>
  </si>
  <si>
    <t>Hepatitis B Immune Globulin, 5ml vials</t>
  </si>
  <si>
    <t>MH-0102.00</t>
  </si>
  <si>
    <t>Rabies Immune Globulin-Human, 1500IU, 10ml vials</t>
  </si>
  <si>
    <t>MH-0103.00</t>
  </si>
  <si>
    <t>Rabies Vaccine (Human Diploid Cell), 1ml/unit dose</t>
  </si>
  <si>
    <t>MH-0104.00</t>
  </si>
  <si>
    <t>MH-0105.00</t>
  </si>
  <si>
    <t>Tetanus Immune Globin, 250 units/unit dose</t>
  </si>
  <si>
    <t>Staplers</t>
  </si>
  <si>
    <t>LF-0125.00</t>
  </si>
  <si>
    <t>LF-0126.00</t>
  </si>
  <si>
    <t>LF-0127.00</t>
  </si>
  <si>
    <t>LF-0128.00</t>
  </si>
  <si>
    <t>LF-0129.00</t>
  </si>
  <si>
    <t>Tapes, audio, for microcassette recorder</t>
  </si>
  <si>
    <t>Misc. Haz-Mat Support Items</t>
  </si>
  <si>
    <t>MN-0150.00</t>
  </si>
  <si>
    <t>MN-0149.00</t>
  </si>
  <si>
    <t>IO System, Adult (FAST-1) or equivelent</t>
  </si>
  <si>
    <t>MM-0144.00</t>
  </si>
  <si>
    <t>Pack, Field,  personal, system (hydration bladder optional)</t>
  </si>
  <si>
    <t>RJ-0110.00</t>
  </si>
  <si>
    <r>
      <t xml:space="preserve">REPEATERS  </t>
    </r>
    <r>
      <rPr>
        <b/>
        <u val="single"/>
        <sz val="10"/>
        <rFont val="Arial"/>
        <family val="2"/>
      </rPr>
      <t>NOTE:</t>
    </r>
    <r>
      <rPr>
        <sz val="10"/>
        <rFont val="Arial"/>
        <family val="2"/>
      </rPr>
      <t xml:space="preserve"> All shaded items in Communications Section is on a temporary hold for purchase until APCO 25 Standard compliance requirements is determined.  </t>
    </r>
    <r>
      <rPr>
        <b/>
        <u val="single"/>
        <sz val="10"/>
        <rFont val="Arial"/>
        <family val="2"/>
      </rPr>
      <t>DO NOT purchase items that are shaded without authorization of FEMA Program Office</t>
    </r>
    <r>
      <rPr>
        <sz val="10"/>
        <rFont val="Arial"/>
        <family val="2"/>
      </rPr>
      <t>.</t>
    </r>
  </si>
  <si>
    <r>
      <t xml:space="preserve">REPEATERS (cont.)  </t>
    </r>
    <r>
      <rPr>
        <b/>
        <u val="single"/>
        <sz val="10"/>
        <rFont val="Arial"/>
        <family val="2"/>
      </rPr>
      <t>NOTE:</t>
    </r>
    <r>
      <rPr>
        <sz val="10"/>
        <rFont val="Arial"/>
        <family val="2"/>
      </rPr>
      <t xml:space="preserve"> All shaded items in Communications Section is on a temporary hold for purchase until APCO 25 Standard compliance requirements is determined.  </t>
    </r>
    <r>
      <rPr>
        <b/>
        <u val="single"/>
        <sz val="10"/>
        <rFont val="Arial"/>
        <family val="2"/>
      </rPr>
      <t>DO NOT purchase items that are shaded without authorization of FEMA Program Office</t>
    </r>
    <r>
      <rPr>
        <sz val="10"/>
        <rFont val="Arial"/>
        <family val="2"/>
      </rPr>
      <t>.</t>
    </r>
  </si>
  <si>
    <r>
      <t xml:space="preserve">INMARSAT satellite telephone. </t>
    </r>
    <r>
      <rPr>
        <u val="single"/>
        <sz val="10"/>
        <rFont val="Arial"/>
        <family val="2"/>
      </rPr>
      <t>This item is no longer approved for purchase. INMARSAT remains on the equipment list for maintenance and repair of units that are already in the FEMA US&amp;R system</t>
    </r>
    <r>
      <rPr>
        <sz val="10"/>
        <rFont val="Arial"/>
        <family val="2"/>
      </rPr>
      <t>.</t>
    </r>
  </si>
  <si>
    <r>
      <t xml:space="preserve">PORTABLE RADIOS  </t>
    </r>
    <r>
      <rPr>
        <b/>
        <u val="single"/>
        <sz val="10"/>
        <rFont val="Arial"/>
        <family val="2"/>
      </rPr>
      <t>NOTE:</t>
    </r>
    <r>
      <rPr>
        <sz val="10"/>
        <rFont val="Arial"/>
        <family val="2"/>
      </rPr>
      <t xml:space="preserve"> All shaded items in Communications Section is on a temporary hold for purchase until APCO 25 Standard compliance requirements is determined.  </t>
    </r>
    <r>
      <rPr>
        <b/>
        <u val="single"/>
        <sz val="10"/>
        <rFont val="Arial"/>
        <family val="2"/>
      </rPr>
      <t>DO NOT purchase items that are shaded without prior authorization of FEMA Program Office</t>
    </r>
    <r>
      <rPr>
        <sz val="10"/>
        <rFont val="Arial"/>
        <family val="2"/>
      </rPr>
      <t>.</t>
    </r>
  </si>
  <si>
    <r>
      <t xml:space="preserve">PORTABLE RADIOS (cont.)  </t>
    </r>
    <r>
      <rPr>
        <b/>
        <u val="single"/>
        <sz val="10"/>
        <rFont val="Arial"/>
        <family val="2"/>
      </rPr>
      <t>NOTE:</t>
    </r>
    <r>
      <rPr>
        <sz val="10"/>
        <rFont val="Arial"/>
        <family val="2"/>
      </rPr>
      <t xml:space="preserve"> All shaded items in Communications Section is on a temporary hold for purchase until APCO 25 Standard compliance requirements is determined.  </t>
    </r>
    <r>
      <rPr>
        <b/>
        <u val="single"/>
        <sz val="10"/>
        <rFont val="Arial"/>
        <family val="2"/>
      </rPr>
      <t>DO NOT purchase items that are shaded without prior authorization of FEMA Program Office</t>
    </r>
    <r>
      <rPr>
        <sz val="10"/>
        <rFont val="Arial"/>
        <family val="2"/>
      </rPr>
      <t>.</t>
    </r>
  </si>
  <si>
    <t>Syringe, Luerlock, 1cc, (w/E.S.I.P)</t>
  </si>
  <si>
    <t>Syringe, Luerlock, 3cc, (w/E.S.I.P)</t>
  </si>
  <si>
    <t>Syringe, Luerlock, 10cc, (w/E.S.I.P.)</t>
  </si>
  <si>
    <t>Pocketbook, Transcon, Internal Medicine, or equivelent</t>
  </si>
  <si>
    <t>MS-0134.00</t>
  </si>
  <si>
    <t>*1 *4</t>
  </si>
  <si>
    <t xml:space="preserve">Amoxicillin/Clavulinic Acid, 875 mg, </t>
  </si>
  <si>
    <t>Betadydine Ointment, packet,</t>
  </si>
  <si>
    <t>MM-0134.00</t>
  </si>
  <si>
    <t xml:space="preserve">Monitoring/Detection </t>
  </si>
  <si>
    <t>TC-0104.00</t>
  </si>
  <si>
    <t>TC-0105.00</t>
  </si>
  <si>
    <t>MK-0120.00</t>
  </si>
  <si>
    <t>Forcep, Magill, Pediatric</t>
  </si>
  <si>
    <t>MK-0121.00</t>
  </si>
  <si>
    <t xml:space="preserve">Forcep, Magill, Adult </t>
  </si>
  <si>
    <t>MK-0122.00</t>
  </si>
  <si>
    <t>Laryngoscope handles, Fiberoptic, with batteries</t>
  </si>
  <si>
    <t>MK-0123.00</t>
  </si>
  <si>
    <t>MK-0124.00</t>
  </si>
  <si>
    <t>MK-0125.00</t>
  </si>
  <si>
    <t>LJ-0115.00</t>
  </si>
  <si>
    <t>LJ-0116.00</t>
  </si>
  <si>
    <t>LJ-0117.00</t>
  </si>
  <si>
    <t>LJ-0118.00</t>
  </si>
  <si>
    <t>Chair, camp folding</t>
  </si>
  <si>
    <t>LJ-0119.00</t>
  </si>
  <si>
    <t>Surge protector, 110V</t>
  </si>
  <si>
    <t>LJ-0120.00</t>
  </si>
  <si>
    <t>Table, camp, folding</t>
  </si>
  <si>
    <t>LK-0101.00</t>
  </si>
  <si>
    <t>LK-0102.00</t>
  </si>
  <si>
    <t>Funnels, long neck, with filter screens</t>
  </si>
  <si>
    <t>LK.0103.00</t>
  </si>
  <si>
    <t>LK.0104.00</t>
  </si>
  <si>
    <t>LK-0105.00</t>
  </si>
  <si>
    <t>Gun, soldering, with solder</t>
  </si>
  <si>
    <t>LK-0106.00</t>
  </si>
  <si>
    <t>LK-0107.00</t>
  </si>
  <si>
    <t>NFPA guide to hazardous materials</t>
  </si>
  <si>
    <t>TE-0105.00</t>
  </si>
  <si>
    <t>NIOSH haz mat pocket guide</t>
  </si>
  <si>
    <t>TE-0106.00</t>
  </si>
  <si>
    <t>Blankets, Mylar Space or equivalent</t>
  </si>
  <si>
    <t>MN-0103.00</t>
  </si>
  <si>
    <t>BP Cuff, pediatric (Semi-Disposable)</t>
  </si>
  <si>
    <t>MN-0104.00</t>
  </si>
  <si>
    <t>BP Manometers</t>
  </si>
  <si>
    <t>MN-0105.00</t>
  </si>
  <si>
    <t>BP Cuff, adult (Semi-Disposable)</t>
  </si>
  <si>
    <t>MN-0106.00</t>
  </si>
  <si>
    <t>BP Cuff, obese/thigh with Manometers</t>
  </si>
  <si>
    <t>MN-0107.00</t>
  </si>
  <si>
    <t>MN-0109.00</t>
  </si>
  <si>
    <t>Electrodes, Cardiac Monitor, disposable</t>
  </si>
  <si>
    <t>MN-0110.00</t>
  </si>
  <si>
    <t>MN-0111.00</t>
  </si>
  <si>
    <t>MK-0115.00</t>
  </si>
  <si>
    <t>TOTAL THIS SECTION</t>
  </si>
  <si>
    <t xml:space="preserve">Water cooler, "IGLOO", Aprox. 6-1/2 gallons </t>
  </si>
  <si>
    <t>Bag, Sleeping, general purpose, rated to 0 degrees, synthetic</t>
  </si>
  <si>
    <t xml:space="preserve">Eye wear, safety, meets ANSI Z87.1-1989, shatter prf, w/ side shields </t>
  </si>
  <si>
    <t xml:space="preserve">Goggles, safety, meets ANSI Z87.1-1989  </t>
  </si>
  <si>
    <t>Shorts, uniform, BDU Style, Navy Blue, 100 % Cotton</t>
  </si>
  <si>
    <t>Heavy sweater, or equivalent, Navy Blue</t>
  </si>
  <si>
    <r>
      <t xml:space="preserve">COMMUNICATIONS SECTION  </t>
    </r>
    <r>
      <rPr>
        <sz val="10"/>
        <rFont val="Arial"/>
        <family val="2"/>
      </rPr>
      <t xml:space="preserve"> </t>
    </r>
  </si>
  <si>
    <r>
      <t xml:space="preserve">COMMUNICATIONS SECTION  </t>
    </r>
    <r>
      <rPr>
        <sz val="10"/>
        <rFont val="Arial"/>
        <family val="2"/>
      </rPr>
      <t xml:space="preserve">  </t>
    </r>
  </si>
  <si>
    <t>Computer, Access point, including PCMCIA ethernet card that meets 802.11.B Standard, or 802.11.G when available</t>
  </si>
  <si>
    <t xml:space="preserve">LOGISTICS SECTION  </t>
  </si>
  <si>
    <t xml:space="preserve">Electrolyte, solution, potable, 8 oz. packets, </t>
  </si>
  <si>
    <t xml:space="preserve">Water purification unit, portable, 60 GPH min.  (Plan 5 gallons per member, per day)                                                                                          </t>
  </si>
  <si>
    <t xml:space="preserve">Tent, 20’ Octagon, ( US&amp;R System 2 or equivalent) </t>
  </si>
  <si>
    <t>Tents, 19 ft. X 35 ft. (US&amp;R System 1 or equivalent)</t>
  </si>
  <si>
    <t xml:space="preserve">Tent, repair kit </t>
  </si>
  <si>
    <t xml:space="preserve">Shower 2-stall ( US&amp;R System 3 or equivalent) </t>
  </si>
  <si>
    <t xml:space="preserve">Cartridges, respirator, high efficiency filters, HEPA, </t>
  </si>
  <si>
    <t xml:space="preserve">Detector, current,  AC voltage detection-type,                           </t>
  </si>
  <si>
    <t>Notebook, 3-1/2” x 5”, waterproof,</t>
  </si>
  <si>
    <t xml:space="preserve">Note, Pad, Unit Log ICS 214, Waterproof, </t>
  </si>
  <si>
    <t>Honda</t>
  </si>
  <si>
    <t xml:space="preserve">Generator,  5000W, auto idle, manual start, spark arrestor, overload protection, 20A and one 30A twist-lock receptacles,  w/ wheel kit, spark plugs, filters, tool kit </t>
  </si>
  <si>
    <t>Pump, trash, gasoline, 5 HP, 120 GPM  with suction and discharge hose and fittings</t>
  </si>
  <si>
    <t>Utilus</t>
  </si>
  <si>
    <t xml:space="preserve">Air compressor, breathing air, 4500 psi min </t>
  </si>
  <si>
    <t xml:space="preserve">Kitchen, field type </t>
  </si>
  <si>
    <t>Pump, fuel, manual,  20' lift, with 15' non-collapsible 1" hose, and 15' of 1" discharge hose, compatible with hydrocarbons, or equivalent</t>
  </si>
  <si>
    <t>Stapler,</t>
  </si>
  <si>
    <t xml:space="preserve">Tester, electrical, A/C, D/C, OHMS, 100-200, </t>
  </si>
  <si>
    <t>Tool kit, mechanics, all purpose general, parts to be specified</t>
  </si>
  <si>
    <r>
      <t xml:space="preserve">PLANNING SECTION  </t>
    </r>
    <r>
      <rPr>
        <sz val="10"/>
        <rFont val="Arial"/>
        <family val="2"/>
      </rPr>
      <t xml:space="preserve"> </t>
    </r>
  </si>
  <si>
    <t>Toradal, 30mg/ml</t>
  </si>
  <si>
    <t>MB-0112.00</t>
  </si>
  <si>
    <t>Tetanus Diphtheria Toxoid (TT), 0.5cc unit dose</t>
  </si>
  <si>
    <t>Corpsman, Kit, Field, ENT, Basic (NSN 6545-01-458-6057) or equivelent</t>
  </si>
  <si>
    <t>MN-0151.00</t>
  </si>
  <si>
    <t>Tube, Gastrict, K9</t>
  </si>
  <si>
    <t>MI-0115.00</t>
  </si>
  <si>
    <t>Vet Bond</t>
  </si>
  <si>
    <t>MI-0116.00</t>
  </si>
  <si>
    <t>Mask, Arisol (for nebulizers)</t>
  </si>
  <si>
    <t>MJ-0122.00</t>
  </si>
  <si>
    <t xml:space="preserve">Laryngoscope blades, fiberoptic, disposable, including: Macintosh #3, 4 Miller #0, 1, 2, 3, </t>
  </si>
  <si>
    <t>Glucometer</t>
  </si>
  <si>
    <t>MN-0152.00</t>
  </si>
  <si>
    <t>Glucometer, Test Strips</t>
  </si>
  <si>
    <t>MN-0153.00</t>
  </si>
  <si>
    <t>Glucometer, Test Solution</t>
  </si>
  <si>
    <t>MN-0154.00</t>
  </si>
  <si>
    <t>MN-0155.00</t>
  </si>
  <si>
    <t>Lancet, for use with Glucometer, box of 50</t>
  </si>
  <si>
    <t>MP-0119.00</t>
  </si>
  <si>
    <t>Handwipe, bulk (Sani-Dex or equivelent)</t>
  </si>
  <si>
    <t>MP-0120.00</t>
  </si>
  <si>
    <t>Dermabond</t>
  </si>
  <si>
    <t>MR-0145.00</t>
  </si>
  <si>
    <t>MR-0146.00</t>
  </si>
  <si>
    <t>Pack, Recon, Small</t>
  </si>
  <si>
    <t>MS-0132.00</t>
  </si>
  <si>
    <t>Heater, Space, 110 volt</t>
  </si>
  <si>
    <t>CACHE COST WITHOUT PERSONAL GEAR</t>
  </si>
  <si>
    <t>Radio, Hand-held, Air Operations VHF-AM, field programmable, with flexible antenna, rechargable battery, carrying case and speaker microphone</t>
  </si>
  <si>
    <t>Radio, hand-held, Meets APCO Project 25 Standard, Digital, Narrow Band, backwards compatible, UHF, 402-420 MHz, Project 25 analog encryption capable, Project 25 OFB digital encryption capable, 16 Channel, field programmable with flexible antenna, rechargable battery and speaker/microphone</t>
  </si>
  <si>
    <t>Radio, hand-held, Meets APCO Project 25 Standard, Digital, Narrow Band,  VHF/FM 138-174MHz, Project 25 DES analog encryption capable, Project 25 OFB digital encryption capable, 16 Channel, field programmable with flexible antenna, rechargable battery, battery charger, cigar light adaptor and speaker/microphone</t>
  </si>
  <si>
    <t>Radio, base station , 40 watt, Meets APCO Project 25 Standard, Digital, Narrow Band,  UHF, 402-420 MHz, Project 25 DES analog encryption capable, Project 25 OFB digital encryption capable, Minimum 16 channel, field programmable with 3dB gain antenna (min.), coaxial cable, AC/DC power supply and external speaker.  Remote capability and remote set, Remote radio (tone), weather proof case, coax, antenna, connectors, battery eliminator, external battery, radio included and power supply.</t>
  </si>
  <si>
    <t>Radio, Remote (tone), weather proof case, coax, antenna, connectors, battery eliminator, external battery, radio included 406-420 MHz, APCO Project 25 Standard, Digital, Narrow band, Project 25 analog encryption capable, Project 25 OFB digital encryption capable, Minimum 16 channel, field programmable, rechargable battery and charger.</t>
  </si>
  <si>
    <t>Repeater, UHF/FM Programmable, Meets APCO P25 Standard, Digital, Narrow Band, UHF, 402-420 MHz, Project 25 DES analog encryption capable, Project 25 OFB digital capable, With antenna feed line, portable (50 lbs. maximumweight)</t>
  </si>
  <si>
    <t>Search Cam, Recon (or equivalent), with 2 batteries, charger and storage case</t>
  </si>
  <si>
    <t>MI-0105.00</t>
  </si>
  <si>
    <t>MI-0106.00</t>
  </si>
  <si>
    <t>Dexamethasone, 10ml bottle</t>
  </si>
  <si>
    <t>MI-0107.00</t>
  </si>
  <si>
    <t>Dosage Manual, AA drug portion of Merck Manual</t>
  </si>
  <si>
    <t>MI-0108.00</t>
  </si>
  <si>
    <t>Ketoset, 10mg/ml, 5ml vial</t>
  </si>
  <si>
    <t>MI-0109.00</t>
  </si>
  <si>
    <t>Metasplint, Canine, sized to meet canine needs</t>
  </si>
  <si>
    <t>MI-0110.00</t>
  </si>
  <si>
    <t>Torch, oxygen/fuel gas, portable kit, w/ attachments (gauges, hoses, wands)</t>
  </si>
  <si>
    <t>Torch oxy/acetylene kits, large bore, w/attachments (gauges, hoses, wands, adapters and safety equipment) minus bottles</t>
  </si>
  <si>
    <t>Torch, oxygen/fuel gas, rotary striker</t>
  </si>
  <si>
    <t>Corpsman, Kit, Field, Deluxe, ENT (NSN 654-01-458-6178) or equivelent</t>
  </si>
  <si>
    <t xml:space="preserve">Rod, grounding, w/ clamp and grounding wire   </t>
  </si>
  <si>
    <t>Shore, Expandable, Swivels (not to exceed 23 degree's)</t>
  </si>
  <si>
    <t>Shore, Expandable, Base, flat</t>
  </si>
  <si>
    <t>Shore, Expandable, Nailing blocks</t>
  </si>
  <si>
    <t>Shore, Expandable, Regulator, Pneumatic</t>
  </si>
  <si>
    <t>Shore, Expandable, Hose, Air, 25'</t>
  </si>
  <si>
    <t>Hammer, electric, rotary, Adapter, "B" taper</t>
  </si>
  <si>
    <t>Hammer, electric, rotary, Adapter, SDS</t>
  </si>
  <si>
    <t>Hammer, electric, rotary, Points, bull</t>
  </si>
  <si>
    <t>Hammer, electric, rotary, Chisels, cold</t>
  </si>
  <si>
    <t>Hammer, electric, rotary, Bit, bull point, 10"</t>
  </si>
  <si>
    <t>Hammer, electric, rotary, Bit, chisel point, 10"</t>
  </si>
  <si>
    <t>Prednisone, 20mg tablets, PO, bottle</t>
  </si>
  <si>
    <t>Cytomax (4.5 lb/tub) electrolyte glucose replacement, Champion Nutrition or equivalent, gallon tub</t>
  </si>
  <si>
    <t>Alcohol Wipes, 200/box, box</t>
  </si>
  <si>
    <t>Betadine Preps Pads, box</t>
  </si>
  <si>
    <t>Hemocult Slides and Developer (or equivalent), box</t>
  </si>
  <si>
    <t>Scissors, Trauma Dressing, disposable, pair</t>
  </si>
  <si>
    <t>Tongue Depressors, sterile, individually wrapped, box</t>
  </si>
  <si>
    <t>Urine Multi-stix (or equivalent), container, bottle</t>
  </si>
  <si>
    <t>Defibrillation Pads, or large tube Gel (16 pads or 2 tubes gel), lot</t>
  </si>
  <si>
    <t>Boot Covers, (to protect safety boots from body fluids), disposable, pair</t>
  </si>
  <si>
    <t>Latex Gloves, sterile, sized to meet team needs, pair</t>
  </si>
  <si>
    <t>Latex Gloves, exam, non-sterile, 100 count, sized to meet team needs, box</t>
  </si>
  <si>
    <t>Swabs, lemon, box</t>
  </si>
  <si>
    <t>Protectors, face and eye, surgical shield, Combi-shield or equivalent, box</t>
  </si>
  <si>
    <t>Wipes, Pre-Moistened Towelettes (wet wipes), box</t>
  </si>
  <si>
    <t>Gloves, Latex Free, Examination, Small, box</t>
  </si>
  <si>
    <t>Gloves, Latex Free, Examination, Medium, box</t>
  </si>
  <si>
    <t>Gloves, Latex Free, Examination, Large, box</t>
  </si>
  <si>
    <t>Gloves, Latex Free, Examination, Extra Large, box</t>
  </si>
  <si>
    <t>Handwash, waterless, antibacterial, 4 oz bottle, box</t>
  </si>
  <si>
    <t>0 silk on large tapered curved needle, box</t>
  </si>
  <si>
    <t>3-0 vicryl on round curved needle, box</t>
  </si>
  <si>
    <t>4-0 nylon on P-3 needle, box</t>
  </si>
  <si>
    <t>5-0 nylon on P-3 needle, box</t>
  </si>
  <si>
    <t>5-0 vicryl on small round needle, box</t>
  </si>
  <si>
    <t>Band-Aids, assorted sizes, box</t>
  </si>
  <si>
    <t>Band-Aids, 2"x 2", box</t>
  </si>
  <si>
    <t>Gauze Packing, Iodoform, 1/4", bottle</t>
  </si>
  <si>
    <t>Scalpel blades (#11) and handles, disposable, box of 10, box</t>
  </si>
  <si>
    <t>Scalpel blades (#10) and handles, disposable, box of 10, box</t>
  </si>
  <si>
    <t>Silver Nitrate cautery sticks, packs of 50, pack</t>
  </si>
  <si>
    <t>Skin Stapler, (Proximate lll) Ethicon PTR-15 or equivalent, disposable, box of 6, box</t>
  </si>
  <si>
    <t>Sponges, Sterile Gauze, 4"x4", package of 2, box</t>
  </si>
  <si>
    <t>Steri-strips, 1/4", box</t>
  </si>
  <si>
    <t>Steri-strips, 1/8", box</t>
  </si>
  <si>
    <t>Tape 1", Cloth, roll</t>
  </si>
  <si>
    <t>Dressing, Blister, 4" x 6" Mole Skin, or equivelent, roll</t>
  </si>
  <si>
    <t>Dressing, Blister, 4" x 6" Mole Foam, or equivelent, roll</t>
  </si>
  <si>
    <t>Sanitary Pads, box</t>
  </si>
  <si>
    <t>EKG Paper, roll</t>
  </si>
  <si>
    <t>Tape, Haz mat, cordoning, roll</t>
  </si>
  <si>
    <t>Tape, warning, yellow, caution, roll</t>
  </si>
  <si>
    <t>Survey ribbon (red, yellow, white), roll</t>
  </si>
  <si>
    <t>3/16" X 1-3/4", self tapping concrete screws, with masonry bit , tap-con or equivalent, 100/box</t>
  </si>
  <si>
    <t>Rapid set, 2 part epoxy putty, paste grade, pack</t>
  </si>
  <si>
    <t>Scale, Adhesive, Photo Evidence, 2", roll of 1000, Evident or equivelent, roll</t>
  </si>
  <si>
    <t>Boot covers, disposable (latex, silver shields or equivalent), pair</t>
  </si>
  <si>
    <t>Tape, marking, red, "haz mat" imprinted (Banner Guard or equivalent), roll</t>
  </si>
  <si>
    <t>Tape, Surveyors, Flourscent Green, roll</t>
  </si>
  <si>
    <t>Tape, Surveyors, Flourscent Red, roll</t>
  </si>
  <si>
    <t>Tape, electricians and filament (Scotch or equivalent), roll</t>
  </si>
  <si>
    <t>Wire, 20-28 AWG insulated, roll</t>
  </si>
  <si>
    <t>Wire, flat modular line cord, 500', roll</t>
  </si>
  <si>
    <t>Water, bottled, gallon</t>
  </si>
  <si>
    <t>Groceries, procured at home, lot</t>
  </si>
  <si>
    <t>Sheeting, plastic, 20' x 100', maximum of 9 mil thickness, roll</t>
  </si>
  <si>
    <t>Heater systems, clean air/heat exchanger, multi-fuel or electric, with accessories, suficent quantity for LC-0105.00 and LC-0108.00 tents, lot</t>
  </si>
  <si>
    <t>Decon supplies, footwear, lot</t>
  </si>
  <si>
    <t>Ear plugs, safety, disposable, style NRR 24, meets ANSI S3.19 – 1974, case</t>
  </si>
  <si>
    <t>Gloves, work, leather, sized as needed, pair</t>
  </si>
  <si>
    <t>Lightsticks, chemical, 2000 assorted snaplights, lot</t>
  </si>
  <si>
    <t>Line, utility, nylon shroud, 1/8" x 700 yards, roll</t>
  </si>
  <si>
    <t>Pads, knee, heavy duty, pair</t>
  </si>
  <si>
    <t>Pads, elbow, heavy duty, pair</t>
  </si>
  <si>
    <t>Tape, barrier, "Fireline" printed, roll</t>
  </si>
  <si>
    <t>Bands, rubber, box</t>
  </si>
  <si>
    <t>Clips, papers (2 boxes regular, 2 boxes jumbo), box</t>
  </si>
  <si>
    <t>Vest, Identification, kit, set</t>
  </si>
  <si>
    <t>Label making machine, Labelizer or equivalent, Lable Tapes, lot</t>
  </si>
  <si>
    <t>Paper, copy, box</t>
  </si>
  <si>
    <t>Protectors, document, box</t>
  </si>
  <si>
    <t>Staples, box</t>
  </si>
  <si>
    <t>Reference library, cache transport and certification manuals and software (AFJAM 24-204/IATA DGR/CFR), lot</t>
  </si>
  <si>
    <t>Tape, flagging, 100 yd. roll (yellow), roll</t>
  </si>
  <si>
    <t>Rope cord, prussik, 8mm, feet</t>
  </si>
  <si>
    <t>Rope webbing, tubular, 2", MTS 6,000 lbs., feet</t>
  </si>
  <si>
    <t>Ducusate Sodium 100mg or equivalent, box</t>
  </si>
  <si>
    <t>Diphenhydramine Patch/Scopolamine, box</t>
  </si>
  <si>
    <t>Hose, Fire, Adapter, 2-1/2" to 1-1/2"</t>
  </si>
  <si>
    <t>Hose, Fire, Adapter, 3" to 1-1/2"</t>
  </si>
  <si>
    <t>LG-0108.00</t>
  </si>
  <si>
    <t>LG-0109.00</t>
  </si>
  <si>
    <t>Lip balm, SPF 15 min.</t>
  </si>
  <si>
    <t>Wool cap</t>
  </si>
  <si>
    <t>Bandannas</t>
  </si>
  <si>
    <t>Endotracheal Tubes, 8.0</t>
  </si>
  <si>
    <t>MK-0105.00</t>
  </si>
  <si>
    <t>Endotracheal Tube Stylets, pediatric size</t>
  </si>
  <si>
    <t>MK-0106.00</t>
  </si>
  <si>
    <t xml:space="preserve">Endotracheal Tube CO2 Detectors, disposable, non-electronic </t>
  </si>
  <si>
    <t>MK-0107.00</t>
  </si>
  <si>
    <t>Endotracheal Tube Securing Devices, (Endo-Lock or equivalent)</t>
  </si>
  <si>
    <t>MK-0108.00</t>
  </si>
  <si>
    <t>Endotracheal Tube Stylets, adult size</t>
  </si>
  <si>
    <t>MK-0110.00</t>
  </si>
  <si>
    <t>Endotracheal Tubes, 4.0</t>
  </si>
  <si>
    <t>MK-0111.00</t>
  </si>
  <si>
    <t>Endotracheal Tubes, 3.5</t>
  </si>
  <si>
    <t>MK-0112.00</t>
  </si>
  <si>
    <t>Endotracheal Tubes, 3.0</t>
  </si>
  <si>
    <t>MK-0113.00</t>
  </si>
  <si>
    <t>Endotracheal Tubes, 7.0</t>
  </si>
  <si>
    <t>MK-0114.00</t>
  </si>
  <si>
    <t>Endotracheal Tubes, 4.5</t>
  </si>
  <si>
    <t>Endotracheal Tubes, 6.0</t>
  </si>
  <si>
    <t>MK-0116.00</t>
  </si>
  <si>
    <t>Endotracheal Tubes, 5.0</t>
  </si>
  <si>
    <t>MK-0117.00</t>
  </si>
  <si>
    <t>Endotracheal Tubes, 10.0</t>
  </si>
  <si>
    <t>MK-0118.00</t>
  </si>
  <si>
    <t>Endotracheal Tubes, 12.0</t>
  </si>
  <si>
    <t>MK-0119.00</t>
  </si>
  <si>
    <t>ETT Heat-Moisture Exchangers, disposable (Engstrom-Edith 1000 or equivalent)</t>
  </si>
  <si>
    <t>COMMUNICATIONS SECTION</t>
  </si>
  <si>
    <t>CANINE TREATMENT</t>
  </si>
  <si>
    <t>EYE CARE SUPPLIES</t>
  </si>
  <si>
    <t>SKELETAL CARE</t>
  </si>
  <si>
    <t>WOUND CARE</t>
  </si>
  <si>
    <t>PATIENT MONITORING</t>
  </si>
  <si>
    <t>STRUCTURES SPECIALIST EQUIPMENT</t>
  </si>
  <si>
    <t>TECHNICAL INFORMATION SPECIALIST EQUIPMENT</t>
  </si>
  <si>
    <t>HAZARDOUS MATERIALS SPECIALIST EQUIPMENT</t>
  </si>
  <si>
    <t>TECHNICAL SEARCH SPECIALIST EQUIPMENT</t>
  </si>
  <si>
    <t>CANINE SEARCH SPECIALIST EQUIPMENT</t>
  </si>
  <si>
    <t>TELECOMMUNICATIONS</t>
  </si>
  <si>
    <t>ACCESSORIES</t>
  </si>
  <si>
    <t>BATTERIES</t>
  </si>
  <si>
    <t>POWER SOURCES</t>
  </si>
  <si>
    <t>SMALL TOOLS</t>
  </si>
  <si>
    <t>COMPUTER</t>
  </si>
  <si>
    <t xml:space="preserve">FOOD  </t>
  </si>
  <si>
    <t>SHELTER</t>
  </si>
  <si>
    <t>SANITATION</t>
  </si>
  <si>
    <t>ADMINISTRATIVE SUPPORT</t>
  </si>
  <si>
    <t>PERSONAL BAG</t>
  </si>
  <si>
    <t>TASK FORCE SUPPORT</t>
  </si>
  <si>
    <t>BASE OF OPERATIONS</t>
  </si>
  <si>
    <t xml:space="preserve">EQUIPMENT MAINTENANCE </t>
  </si>
  <si>
    <t>Hydraulic Vehicle Rescue System, Adapter kit for hydraulic ram</t>
  </si>
  <si>
    <t>Hydraulic Vehicle Rescue System, Manifold w/ dump valve</t>
  </si>
  <si>
    <t>Hydraulic Vehicle Rescue System, Pump, manual, hydraulic</t>
  </si>
  <si>
    <t>Power unit, hydraulic, Hoses, ½" X 50 ft., dual hoses</t>
  </si>
  <si>
    <t>Power unit, hydraulic, Couplings, flush face, 3/8" NPT</t>
  </si>
  <si>
    <t>Power unit, hydraulic, Couplings, flush face, 1/2" NPT</t>
  </si>
  <si>
    <t>Power unit, hydraulic, Air filter</t>
  </si>
  <si>
    <t>Power unit, hydraulic, Hydraulic fluid filter</t>
  </si>
  <si>
    <t>Power unit, hydraulic, Service and maintenance kit consisting of hydraulic oil, chain repair kit, wrench's, spark plugs and etc</t>
  </si>
  <si>
    <t>Saw, chain, 16" gasoline-powered, Chains 16", carbide tip, laser weld</t>
  </si>
  <si>
    <t>Saw, chain, 16" gasoline-powered, Wood chisel blades</t>
  </si>
  <si>
    <t>Saw, chain, 16" gasoline-powered, Bars 16", for gas powered chain saw, roller tip</t>
  </si>
  <si>
    <t>LK-0108.00</t>
  </si>
  <si>
    <t>Oil, 2 cycle additive (universal)</t>
  </si>
  <si>
    <t>LK-0109.00</t>
  </si>
  <si>
    <t>LK-0110.00</t>
  </si>
  <si>
    <t>LK-0111.00</t>
  </si>
  <si>
    <t>LK-0112.00</t>
  </si>
  <si>
    <t>LK-0113.00</t>
  </si>
  <si>
    <t>LK-0114.00</t>
  </si>
  <si>
    <t>LK-0115.00</t>
  </si>
  <si>
    <t>LK-0116.00</t>
  </si>
  <si>
    <t>LK-0117.00</t>
  </si>
  <si>
    <t>Pocket Style, Emergency Resuscitation Masks</t>
  </si>
  <si>
    <t>MK-0101.00</t>
  </si>
  <si>
    <t>Catheter, Pediatric, Suction with Thumb Port</t>
  </si>
  <si>
    <t>MK-0102.00</t>
  </si>
  <si>
    <t>Catheter, Adult, Suction with Thumb Port</t>
  </si>
  <si>
    <t>MK-0103.00</t>
  </si>
  <si>
    <t>Endotracheal Tube Lighted Stylets, (Tube-Stat or equivalent)</t>
  </si>
  <si>
    <t>MK-0104.00</t>
  </si>
  <si>
    <t>TECHNICAL SECTION</t>
  </si>
  <si>
    <t>TA-0101.00</t>
  </si>
  <si>
    <t>Backpack/Equipment Vest (for carrying tools)</t>
  </si>
  <si>
    <t>TA-0102.00</t>
  </si>
  <si>
    <t>TA-0103.00</t>
  </si>
  <si>
    <t>Compass, navigation, high quality</t>
  </si>
  <si>
    <t>TA-0104.00</t>
  </si>
  <si>
    <t>Distance measuring device, laser range finder, 400 yd.</t>
  </si>
  <si>
    <t>TA-0105.00</t>
  </si>
  <si>
    <t>Documentation kit, including documents, forms, pens, pencils, mylar sheets</t>
  </si>
  <si>
    <t>TA-0106.00</t>
  </si>
  <si>
    <t>Gauge, strain, plastic</t>
  </si>
  <si>
    <t>Saw, circular, electric, 7-¼" heavy-duty w/ case</t>
  </si>
  <si>
    <t>RB-0110.01</t>
  </si>
  <si>
    <t>Blower, ventilation, for confined space, electric, with 15' of 8" extension hose, or equivalent (NIOSH/OSHA compliant and intrinsically rated)</t>
  </si>
  <si>
    <t>CHARGING UNITS</t>
  </si>
  <si>
    <t>MS-0102.00</t>
  </si>
  <si>
    <t>MS-0103.00</t>
  </si>
  <si>
    <t>MS-0106.00</t>
  </si>
  <si>
    <t xml:space="preserve">Bandages, Triangular </t>
  </si>
  <si>
    <t>MS-0108.00</t>
  </si>
  <si>
    <t>MS-0109.00</t>
  </si>
  <si>
    <t xml:space="preserve">Burn Blankets, sterile </t>
  </si>
  <si>
    <t>MS-0111.00</t>
  </si>
  <si>
    <t>Burn Sheets, sterile</t>
  </si>
  <si>
    <t>MS-0112.00</t>
  </si>
  <si>
    <t>Chucks, Absorbent</t>
  </si>
  <si>
    <t>MS-0113.00</t>
  </si>
  <si>
    <t>Clamps, Kelly, curved, disposable</t>
  </si>
  <si>
    <t>MS-0114.00</t>
  </si>
  <si>
    <t>Clamps, Mosquito, curved, disposable</t>
  </si>
  <si>
    <t>MS-0115.00</t>
  </si>
  <si>
    <t>Cold Roll Gel, 3"</t>
  </si>
  <si>
    <t>MS-0116.00</t>
  </si>
  <si>
    <t>MS-0118.00</t>
  </si>
  <si>
    <t>Epistaxis, Treatment (Nasostat or equivalent)</t>
  </si>
  <si>
    <t>MS-0119.00</t>
  </si>
  <si>
    <t>*4, *5</t>
  </si>
  <si>
    <t>LJ-0126.00</t>
  </si>
  <si>
    <t>LJ-0127.00</t>
  </si>
  <si>
    <t>Stand, light, for item LJ-0127.00, with 10' telescoping mast/collapsible legs</t>
  </si>
  <si>
    <t>PATIENT IMMOBILIZATION / EXTRICATION</t>
  </si>
  <si>
    <t xml:space="preserve">PATIENT / PERSONAL PROTECTION </t>
  </si>
  <si>
    <t>WATER / FLUIDS</t>
  </si>
  <si>
    <t>CACHE TRANSPORTATION / SUPPORT</t>
  </si>
  <si>
    <t>Toilets, portable latrine system, utilizing bio-bags, with privacy shelter</t>
  </si>
  <si>
    <t>Bags, biodegradable, for latrine system</t>
  </si>
  <si>
    <t>LD-0106.00</t>
  </si>
  <si>
    <t>Towels, throw-away, bath size</t>
  </si>
  <si>
    <t>LD-0107.00</t>
  </si>
  <si>
    <t>Muzzle, adjustable</t>
  </si>
  <si>
    <t>MI-0112.00</t>
  </si>
  <si>
    <t>Tape, 3" roll (Elasticon or equivalent)</t>
  </si>
  <si>
    <t>MI-0113.00</t>
  </si>
  <si>
    <t>Tape, 1" roll (Elasticon or equivalent)</t>
  </si>
  <si>
    <t>MI-0114.00</t>
  </si>
  <si>
    <t>Tetracycline, 500mg, tablets</t>
  </si>
  <si>
    <t>MJ-0101.00</t>
  </si>
  <si>
    <t>Bag Valve Mask, adult, disposable (Ambu or equivalent)</t>
  </si>
  <si>
    <t>MJ-0102.00</t>
  </si>
  <si>
    <t>Bag Valve Mask, pediatric, disposable (Ambu or equivalent)</t>
  </si>
  <si>
    <t>MJ-0103.00</t>
  </si>
  <si>
    <t>Cannula, Oxygen, Nasal, Adult</t>
  </si>
  <si>
    <t>MJ-0105.00</t>
  </si>
  <si>
    <t>Mask, Oxygen, pediatric, with tubing, 100% non-rebreather</t>
  </si>
  <si>
    <t>MJ-0106.00</t>
  </si>
  <si>
    <t>Mask, Oxygen, 100% non-rebreather type with tubing</t>
  </si>
  <si>
    <t>MJ-0107.00</t>
  </si>
  <si>
    <t>Nasopharyngeal Airway, full sets</t>
  </si>
  <si>
    <t>MJ-0108.00</t>
  </si>
  <si>
    <t>Nebulizer set ups, adult</t>
  </si>
  <si>
    <t>MJ-0109.00</t>
  </si>
  <si>
    <t>Oropharyngeal Airway, full sets</t>
  </si>
  <si>
    <t>MJ-0110.00</t>
  </si>
  <si>
    <t>Oxygen Extension Tubing, 25-50' starred lumen</t>
  </si>
  <si>
    <t>Oxygen Extension Tubing, 7' starred lumen</t>
  </si>
  <si>
    <t>MJ-0112.00</t>
  </si>
  <si>
    <t>Gun, nail, pneumatic, Air hose, 50' sections</t>
  </si>
  <si>
    <t>Shore, Expandable, Extension, 12"</t>
  </si>
  <si>
    <t>Webbing, 30' X 1" Tubular (Stokes Lashing)</t>
  </si>
  <si>
    <t>Webbing, Tubular, 20' by 1"</t>
  </si>
  <si>
    <t>Rope, lifeline, 70' lengths of nylon static, Kernmantle, 1/2" diameter, minimum tensile strength (MTS) 9000 lbs., must meet or exceed NFPA 1983, w/ bag and edge guards</t>
  </si>
  <si>
    <t>Aprons, Plastic, disposable, light weight, 100/roll</t>
  </si>
  <si>
    <t>MQ-0102.00</t>
  </si>
  <si>
    <t>MQ-0103.00</t>
  </si>
  <si>
    <t>MQ-0105.00</t>
  </si>
  <si>
    <t>Hot Packs - disposable</t>
  </si>
  <si>
    <t>Impermeable suits, w/ plastic/rubber boots, disposable, Tyvek or equiv.</t>
  </si>
  <si>
    <t>MQ-0107.00</t>
  </si>
  <si>
    <t>Gentamycin Ophthalmic Solution, 3mg/ml, 5ml bottles, TOP</t>
  </si>
  <si>
    <t>MA-0119.00</t>
  </si>
  <si>
    <t>Silver Sulfadiazine Cream, 1%, 400gm bottles, TOP</t>
  </si>
  <si>
    <t>MA-0120.00</t>
  </si>
  <si>
    <t>Qty</t>
  </si>
  <si>
    <t>CB-0101.00</t>
  </si>
  <si>
    <t>CB-0102.00</t>
  </si>
  <si>
    <t>PA-0101.48</t>
  </si>
  <si>
    <t>PA-0101.49</t>
  </si>
  <si>
    <t>PA-0101.50</t>
  </si>
  <si>
    <t>Form, ICS 201</t>
  </si>
  <si>
    <t>Form, ICS 202</t>
  </si>
  <si>
    <t>Form ICS 203</t>
  </si>
  <si>
    <t>Form ICS 204</t>
  </si>
  <si>
    <t>Form ICS 205</t>
  </si>
  <si>
    <t>Form ICS 206</t>
  </si>
  <si>
    <t>Form ICS 211</t>
  </si>
  <si>
    <t>Form ICS 213</t>
  </si>
  <si>
    <t>Form ICS 214</t>
  </si>
  <si>
    <t>Form ICS 215, Letter Size</t>
  </si>
  <si>
    <t>PA-0101.51</t>
  </si>
  <si>
    <t>PA-0101.52</t>
  </si>
  <si>
    <t>PA-0101.53</t>
  </si>
  <si>
    <t>PA-0101.54</t>
  </si>
  <si>
    <t>PA-0101.55</t>
  </si>
  <si>
    <t>Form ICS215, Wall Size, Laminated</t>
  </si>
  <si>
    <t>Form, ICS 219, t-card, blue, tan, white, yellow, red, green, gray header</t>
  </si>
  <si>
    <t>Form, ICS 219, t-card rack, canvas</t>
  </si>
  <si>
    <t>Manual, ICS Forms</t>
  </si>
  <si>
    <t>Catalog, ICS Forms</t>
  </si>
  <si>
    <t>PA-0101.56</t>
  </si>
  <si>
    <t>PA-0101.57</t>
  </si>
  <si>
    <t>PA-0101.58</t>
  </si>
  <si>
    <t>Field Operations Guide, FEMA US&amp;R Response System</t>
  </si>
  <si>
    <t>Field Operations Guide, ICS 420-1</t>
  </si>
  <si>
    <t>Handbook, Fireline</t>
  </si>
  <si>
    <t>TA-0125.00</t>
  </si>
  <si>
    <t xml:space="preserve">Hammer, electric, rotary, Bit, spline shank, 3/8" diamond / carbide tipped, </t>
  </si>
  <si>
    <t>Breathing apparatus, Mask (spare), face piece, compatible w/ SCBA,supplied air system</t>
  </si>
  <si>
    <t>Breathing apparatus, Line, supply, 50', breathing air quality, compatible with SCBA and supplied air system</t>
  </si>
  <si>
    <t>Blower, ventilation, heater (electric or LP with accessories)</t>
  </si>
  <si>
    <t>Swabs, cotton, sterile, long, wrapped pairs</t>
  </si>
  <si>
    <t>Form, Patient FEMA (to be printed by FEMA)</t>
  </si>
  <si>
    <t>Oven, microwave, 110V, 600W</t>
  </si>
  <si>
    <t>Tape, Measuring, 30 ft.</t>
  </si>
  <si>
    <t>Tape, Measuring, 100 ft.</t>
  </si>
  <si>
    <t>Screwdriver, Phillips #2 X 18"</t>
  </si>
  <si>
    <t>Camera, digital, Carry case</t>
  </si>
  <si>
    <t xml:space="preserve">Camera, digital, Flash </t>
  </si>
  <si>
    <t xml:space="preserve">Camera, digital, Charger </t>
  </si>
  <si>
    <t xml:space="preserve">Camera, digital, Laptop link cable                                                                                           </t>
  </si>
  <si>
    <t xml:space="preserve">Camera, automatic 35mm, Case </t>
  </si>
  <si>
    <t xml:space="preserve">Camera, automatic 35mm, Accessories         </t>
  </si>
  <si>
    <t xml:space="preserve">Camera, digital, Charger  </t>
  </si>
  <si>
    <t>Cutter, Bolt, 12" or 14"</t>
  </si>
  <si>
    <t>Listening device, Wall Clamps</t>
  </si>
  <si>
    <t>Reciprocating saw, Battery (if battery powered)</t>
  </si>
  <si>
    <t>Reciprocating saw, Battery Charger (if battery powered)</t>
  </si>
  <si>
    <t>Reciprocating saw, Blades, assorted wood and metal cutting, 6" and 12"</t>
  </si>
  <si>
    <t xml:space="preserve">Shower, solar                                                                                  </t>
  </si>
  <si>
    <t>Vest, Identification, Communications</t>
  </si>
  <si>
    <t>Vest, Identification, Structural</t>
  </si>
  <si>
    <t>Vest, Identification, Haz Mat</t>
  </si>
  <si>
    <t>Vest, Identification, Heavy Rigging</t>
  </si>
  <si>
    <t>Vest, Identification, Logistics</t>
  </si>
  <si>
    <t>Vest, Identification, Tech. Search</t>
  </si>
  <si>
    <t>Vest, Identification, Tech. Info</t>
  </si>
  <si>
    <t>Cylinder, Propane, 15 gallon.  Must meet all DOT Title 49CFR and IATA Specifications.</t>
  </si>
  <si>
    <t>Tie, wraps, nylon, kit of assorted sizes</t>
  </si>
  <si>
    <t>Chisel, pneumatic, chisel, Dual cutter 10"</t>
  </si>
  <si>
    <t>Chisel, pneumatic, chisel, Bull point 16"</t>
  </si>
  <si>
    <t>Chisel, pneumatic, Dual cutter &amp; bull point 11"</t>
  </si>
  <si>
    <t>Chisel, pneumatic, Plug driver</t>
  </si>
  <si>
    <t>Chisel, pneumatic, Rubber plugs</t>
  </si>
  <si>
    <t>Shore, Expandable, Load cell, (to attach to shore)</t>
  </si>
  <si>
    <t xml:space="preserve">Hammer, Demolition, electric, 40 lb., kit </t>
  </si>
  <si>
    <t>Hammer, Demolition, 40 lb. Moil/Bull point, 10"</t>
  </si>
  <si>
    <t>Hammer, Demolition, 40 lb.Moil/Bull point, 18"</t>
  </si>
  <si>
    <t>Hammer, Demolition, 40 lb., Chisel point, 1" x 18"</t>
  </si>
  <si>
    <t>MU-0113.00</t>
  </si>
  <si>
    <t>MU-0114.00</t>
  </si>
  <si>
    <t>MU-0115.00</t>
  </si>
  <si>
    <t>MU-0116.00</t>
  </si>
  <si>
    <t>MU-0117.00</t>
  </si>
  <si>
    <t>MU-0118.00</t>
  </si>
  <si>
    <t>MU-0119.00</t>
  </si>
  <si>
    <t>Cardizem/diltiazem HCL, 100 mg</t>
  </si>
  <si>
    <t>MEDS - CARDIAC CARE</t>
  </si>
  <si>
    <t>Amiodarone HCI (Cordarone) 150 mg</t>
  </si>
  <si>
    <t>MU-0120.00</t>
  </si>
  <si>
    <t>MS-0125.00</t>
  </si>
  <si>
    <t>MK-0139.00</t>
  </si>
  <si>
    <t>MJ-0113.00</t>
  </si>
  <si>
    <t>Oxygen Tubing Connectors, Double Male+A609</t>
  </si>
  <si>
    <t>MR-0144.00</t>
  </si>
  <si>
    <t>ANTIBIOTICS / ANTIFUNGALS</t>
  </si>
  <si>
    <t>PATIENT COMFORT MEDICATIONS</t>
  </si>
  <si>
    <t>PAIN MEDICATIONS</t>
  </si>
  <si>
    <t>SEDATIVES / ANESTHETICS / PARALYTICS</t>
  </si>
  <si>
    <t>STEROIDS</t>
  </si>
  <si>
    <t>MISCELLANEOUS</t>
  </si>
  <si>
    <t>BASIC AIRWAY EQUIPMENT</t>
  </si>
  <si>
    <t>RE-0101.00</t>
  </si>
  <si>
    <t>RE-0101.01</t>
  </si>
  <si>
    <t>RE-0101.02</t>
  </si>
  <si>
    <t>RE-0101.03</t>
  </si>
  <si>
    <t>RE-0101.04</t>
  </si>
  <si>
    <t>RE-0102.00</t>
  </si>
  <si>
    <t>RE-0102.01</t>
  </si>
  <si>
    <t>RE-0102.02</t>
  </si>
  <si>
    <t>RE-0103.00</t>
  </si>
  <si>
    <t>RE-0103.01</t>
  </si>
  <si>
    <t>Torch, exothermic, complete</t>
  </si>
  <si>
    <t>HAND TOOLS</t>
  </si>
  <si>
    <t>RF-0101.00</t>
  </si>
  <si>
    <t>Axe, flat head, with fiberglass handle</t>
  </si>
  <si>
    <t>RF-0102.00</t>
  </si>
  <si>
    <t>Bar, pry, pinch point  60"</t>
  </si>
  <si>
    <t>RF-0103.00</t>
  </si>
  <si>
    <t>Bar, wrecking 18"</t>
  </si>
  <si>
    <t>RF-0104.00</t>
  </si>
  <si>
    <t>Bar, pry, pinch point 48"</t>
  </si>
  <si>
    <t>RF-0105.00</t>
  </si>
  <si>
    <t>Bar, wrecking 30"</t>
  </si>
  <si>
    <t>RF-0106.00</t>
  </si>
  <si>
    <t>Belt, carpenter, quick disconnects, with 2 pouches</t>
  </si>
  <si>
    <t>RF-0107.00</t>
  </si>
  <si>
    <t>Bucket, plastic, 5 gallon, with handle</t>
  </si>
  <si>
    <t>RF-0108.00</t>
  </si>
  <si>
    <t>TF-0109.00</t>
  </si>
  <si>
    <t>Hammer, sledge, 10 or 12 lb.</t>
  </si>
  <si>
    <t>TF-0110.00</t>
  </si>
  <si>
    <t>TF-0111.00</t>
  </si>
  <si>
    <t>Pry axe, (w/ standard claw and leather sheath)</t>
  </si>
  <si>
    <t>TF-0112.00</t>
  </si>
  <si>
    <t>Half Backboard, LSP Halfback or equivalent</t>
  </si>
  <si>
    <t>MP-0109.00</t>
  </si>
  <si>
    <t>Head Beds, disposable, adult</t>
  </si>
  <si>
    <t>MP-0110.00</t>
  </si>
  <si>
    <t>Longboards w, Straps (Henley or equiv.), Stokes compatible</t>
  </si>
  <si>
    <t>MP-0111.00</t>
  </si>
  <si>
    <t>Pediatric immobilization boards or equivalent (complete w/ case)</t>
  </si>
  <si>
    <t>MP-0112.00</t>
  </si>
  <si>
    <t>Stokes litter wheel, EMC, Inc., or equivalent</t>
  </si>
  <si>
    <t>MP-0113.00</t>
  </si>
  <si>
    <t>Stokes Stretcher, Pre-Rig Kits</t>
  </si>
  <si>
    <t>Stokes Litter, without Leg Separators (Metal Wire type)</t>
  </si>
  <si>
    <t>Straps, Backboard, 9 ft., nylon</t>
  </si>
  <si>
    <t xml:space="preserve">Webbing, Tubular, 12' Sections of 1" </t>
  </si>
  <si>
    <t>*1</t>
  </si>
  <si>
    <t>*3</t>
  </si>
  <si>
    <t>Hammer, electric, rotary, Bit, 1/2" diamond / carbide tipped</t>
  </si>
  <si>
    <t>Hammer, electric, rotary, Bit, 1" diamond / carbide tipped</t>
  </si>
  <si>
    <t>Hammer, electric, rotary, Bit, 1-1/2" diamond / carbide tipped</t>
  </si>
  <si>
    <t>Stanley Concrete chain saw, hydraulic, diamond blade, DS-11 or equivalent</t>
  </si>
  <si>
    <t>Stanley Concrete chain saw, hydraulic, Diamond segment chain, 15" (hard concrete, heavy steel reinforcing)</t>
  </si>
  <si>
    <t>*3 *5</t>
  </si>
  <si>
    <t>Stanley Concrete chain saw, hydraulic, Diamond segment chain, 15"(medium concrete, moderate steel reinforcing)</t>
  </si>
  <si>
    <t>Stanley Concrete Cut off saw, hydraulic, Metal cutting abrasive wheel, 14" diameter X 1" arbor or equivalent</t>
  </si>
  <si>
    <t>Stanley Concrete chain saw, hydraulic, Chain service kit or equivalent</t>
  </si>
  <si>
    <t>Stanley Concrete chain saw, hydraulic, Saw bar, 15" or equivalent</t>
  </si>
  <si>
    <t>Stanley Concrete chain saw, hydraulic, Water pump accessory or equivalent</t>
  </si>
  <si>
    <t>Stanley Hammer drill, hydraulic, Bit, carbide, 1" X 24" or equivalent</t>
  </si>
  <si>
    <t>Stanley Hammer drill, hydraulic, Bit, carbide, 1½" X 24" or equivalent</t>
  </si>
  <si>
    <t>Stanley Hammer drill, hydraulic, Bit, carbide, 2" X 24" or equivalent</t>
  </si>
  <si>
    <t>Stanley Hammer drill, hydraulic, Service and maintenance kit or equivalent</t>
  </si>
  <si>
    <t>*6</t>
  </si>
  <si>
    <t>ADVANCED AIRWAY EQUIPMENT</t>
  </si>
  <si>
    <t>*7</t>
  </si>
  <si>
    <t>Toradol/Ketorolac, 60 mg Syringe</t>
  </si>
  <si>
    <t>MC-0111.00</t>
  </si>
  <si>
    <t>MU-0102.00</t>
  </si>
  <si>
    <t>MU-0103.00</t>
  </si>
  <si>
    <t>MU-0104.00</t>
  </si>
  <si>
    <t>MU-0105.00</t>
  </si>
  <si>
    <t>MU-0106.00</t>
  </si>
  <si>
    <t>MU-0107.00</t>
  </si>
  <si>
    <t>MU-0108.00</t>
  </si>
  <si>
    <t>MU-0109.00</t>
  </si>
  <si>
    <t>MU-0110.00</t>
  </si>
  <si>
    <t>MU-0111.00</t>
  </si>
  <si>
    <t>MU-0112.00</t>
  </si>
  <si>
    <t>Wet Wipes, moistened towelettes, antibacterial</t>
  </si>
  <si>
    <t>LD-0108.00</t>
  </si>
  <si>
    <t>Bleach, liquid, Gallon</t>
  </si>
  <si>
    <t>LE-0101.00</t>
  </si>
  <si>
    <t>LE-0102.00</t>
  </si>
  <si>
    <t>LE-0103.00</t>
  </si>
  <si>
    <t>LE-0104.00</t>
  </si>
  <si>
    <t>LE-0105.00</t>
  </si>
  <si>
    <t>Extinguisher, fire, 10 lb., ABC-type</t>
  </si>
  <si>
    <t>LE-0106.00</t>
  </si>
  <si>
    <t>LE-0111.00</t>
  </si>
  <si>
    <t>LE-0112.00</t>
  </si>
  <si>
    <t>Headsets, hearing protection, muff style, meet ANSI S3.19-1974, NRR 29dB</t>
  </si>
  <si>
    <t>LE-0113.00</t>
  </si>
  <si>
    <t>Ice Packs, Gel, 7 x 10 Reusable</t>
  </si>
  <si>
    <t>Diphenhydramine, Injection, 50mg/ml, 50mg vials, IM/IV</t>
  </si>
  <si>
    <t>MA-0127.00</t>
  </si>
  <si>
    <t>Epinephrine, 1:1000, multi-dose 30cc vials, SC</t>
  </si>
  <si>
    <t>MA-0129.00</t>
  </si>
  <si>
    <t>Inspirease Spacer Device, or equivalent (for pediatrics)</t>
  </si>
  <si>
    <t>MA-0130.00</t>
  </si>
  <si>
    <t>Ipratropium Bromide, MDI/Aerosol</t>
  </si>
  <si>
    <t>MA-0131.00</t>
  </si>
  <si>
    <t xml:space="preserve">Atropine Sulfate, 0.1mg/ml, 1mg amps, pre-filled </t>
  </si>
  <si>
    <t>Atropine Sulfate 0.4mg/ml, 20cc vial</t>
  </si>
  <si>
    <t>Calcium Chloride, Injection, 10%, 10mg amps, pre-filled</t>
  </si>
  <si>
    <t>MA-0137.00</t>
  </si>
  <si>
    <t>Dextrose, 50%, 25gm amps, pre-filled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</si>
</sst>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quot;#,##0.000"/>
    <numFmt numFmtId="167" formatCode="&quot;$&quot;#,##0.0"/>
    <numFmt numFmtId="168" formatCode="&quot;Yes&quot;;&quot;Yes&quot;;&quot;No&quot;"/>
    <numFmt numFmtId="169" formatCode="&quot;True&quot;;&quot;True&quot;;&quot;False&quot;"/>
    <numFmt numFmtId="170" formatCode="&quot;On&quot;;&quot;On&quot;;&quot;Off&quot;"/>
  </numFmts>
  <fonts count="24">
    <font>
      <sz val="10"/>
      <name val="Arial"/>
      <family val="0"/>
    </font>
    <font>
      <b/>
      <sz val="10"/>
      <name val="Arial"/>
      <family val="2"/>
    </font>
    <font>
      <b/>
      <sz val="14"/>
      <name val="Arial"/>
      <family val="2"/>
    </font>
    <font>
      <b/>
      <sz val="18"/>
      <name val="Arial"/>
      <family val="2"/>
    </font>
    <font>
      <b/>
      <sz val="12"/>
      <name val="Arial"/>
      <family val="2"/>
    </font>
    <font>
      <sz val="18"/>
      <name val="Arial"/>
      <family val="2"/>
    </font>
    <font>
      <sz val="8"/>
      <name val="Arial"/>
      <family val="2"/>
    </font>
    <font>
      <b/>
      <sz val="10"/>
      <color indexed="10"/>
      <name val="Arial"/>
      <family val="2"/>
    </font>
    <font>
      <b/>
      <sz val="10"/>
      <color indexed="57"/>
      <name val="Arial"/>
      <family val="2"/>
    </font>
    <font>
      <b/>
      <sz val="10"/>
      <color indexed="50"/>
      <name val="Arial"/>
      <family val="2"/>
    </font>
    <font>
      <b/>
      <sz val="10"/>
      <color indexed="17"/>
      <name val="Arial"/>
      <family val="2"/>
    </font>
    <font>
      <b/>
      <sz val="10"/>
      <color indexed="8"/>
      <name val="Arial"/>
      <family val="2"/>
    </font>
    <font>
      <sz val="10"/>
      <color indexed="8"/>
      <name val="Arial"/>
      <family val="2"/>
    </font>
    <font>
      <sz val="10"/>
      <color indexed="10"/>
      <name val="Arial"/>
      <family val="2"/>
    </font>
    <font>
      <b/>
      <sz val="10"/>
      <color indexed="53"/>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7"/>
      <name val="Arial"/>
      <family val="2"/>
    </font>
    <font>
      <u val="single"/>
      <sz val="7"/>
      <name val="Arial"/>
      <family val="2"/>
    </font>
    <font>
      <b/>
      <sz val="10"/>
      <name val="Arial Narrow"/>
      <family val="2"/>
    </font>
    <font>
      <b/>
      <u val="single"/>
      <sz val="12"/>
      <name val="Arial"/>
      <family val="2"/>
    </font>
    <font>
      <sz val="12"/>
      <name val="Arial"/>
      <family val="2"/>
    </font>
  </fonts>
  <fills count="11">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color indexed="8"/>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83">
    <xf numFmtId="0" fontId="0" fillId="0" borderId="0" xfId="0" applyAlignment="1">
      <alignment/>
    </xf>
    <xf numFmtId="164" fontId="1" fillId="0"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xf>
    <xf numFmtId="164" fontId="3" fillId="0" borderId="1" xfId="0" applyNumberFormat="1" applyFont="1" applyFill="1" applyBorder="1" applyAlignment="1">
      <alignment vertical="center" wrapText="1"/>
    </xf>
    <xf numFmtId="0" fontId="0" fillId="0" borderId="1" xfId="0" applyFont="1" applyFill="1" applyBorder="1" applyAlignment="1">
      <alignment horizontal="center" vertical="center"/>
    </xf>
    <xf numFmtId="164" fontId="0" fillId="0" borderId="1" xfId="0" applyNumberFormat="1" applyFont="1" applyFill="1" applyBorder="1" applyAlignment="1">
      <alignment vertical="center"/>
    </xf>
    <xf numFmtId="164" fontId="0" fillId="0" borderId="1"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164" fontId="2" fillId="0" borderId="1" xfId="0" applyNumberFormat="1" applyFont="1" applyFill="1" applyBorder="1" applyAlignment="1">
      <alignment vertical="center" wrapText="1"/>
    </xf>
    <xf numFmtId="164" fontId="1" fillId="0" borderId="3"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64" fontId="1" fillId="0" borderId="4" xfId="0" applyNumberFormat="1" applyFont="1" applyFill="1" applyBorder="1" applyAlignment="1">
      <alignment horizontal="center" vertical="center"/>
    </xf>
    <xf numFmtId="0" fontId="0" fillId="0" borderId="1" xfId="0" applyFont="1" applyFill="1" applyBorder="1" applyAlignment="1">
      <alignment vertical="center" wrapText="1"/>
    </xf>
    <xf numFmtId="49" fontId="0" fillId="0" borderId="1" xfId="0" applyNumberFormat="1" applyFont="1" applyFill="1" applyBorder="1" applyAlignment="1">
      <alignment horizontal="right" vertical="center"/>
    </xf>
    <xf numFmtId="0" fontId="0" fillId="0" borderId="1" xfId="0" applyFont="1" applyFill="1" applyBorder="1" applyAlignment="1">
      <alignment vertical="center"/>
    </xf>
    <xf numFmtId="164" fontId="1" fillId="0" borderId="1" xfId="0" applyNumberFormat="1" applyFont="1" applyFill="1" applyBorder="1" applyAlignment="1">
      <alignment vertical="center"/>
    </xf>
    <xf numFmtId="0" fontId="7" fillId="0" borderId="0" xfId="0" applyFont="1" applyFill="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vertical="center"/>
    </xf>
    <xf numFmtId="164" fontId="1" fillId="2" borderId="1" xfId="0" applyNumberFormat="1" applyFont="1" applyFill="1" applyBorder="1" applyAlignment="1">
      <alignment vertical="center"/>
    </xf>
    <xf numFmtId="0" fontId="0"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vertical="center"/>
    </xf>
    <xf numFmtId="0" fontId="1"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applyBorder="1" applyAlignment="1">
      <alignment vertical="center"/>
    </xf>
    <xf numFmtId="164" fontId="3" fillId="0" borderId="1" xfId="0" applyNumberFormat="1" applyFont="1" applyBorder="1" applyAlignment="1">
      <alignment vertical="center" wrapText="1"/>
    </xf>
    <xf numFmtId="0" fontId="0" fillId="0" borderId="5" xfId="0" applyFont="1" applyBorder="1" applyAlignment="1">
      <alignment horizontal="center" vertical="center"/>
    </xf>
    <xf numFmtId="164" fontId="0" fillId="0" borderId="5" xfId="0" applyNumberFormat="1" applyFont="1" applyBorder="1" applyAlignment="1">
      <alignment vertical="center"/>
    </xf>
    <xf numFmtId="164" fontId="0" fillId="0" borderId="5" xfId="0" applyNumberFormat="1" applyFont="1" applyBorder="1" applyAlignment="1">
      <alignment horizontal="center" vertical="center"/>
    </xf>
    <xf numFmtId="164" fontId="0" fillId="0" borderId="5" xfId="0" applyNumberFormat="1" applyFont="1" applyFill="1" applyBorder="1" applyAlignment="1">
      <alignment vertical="center"/>
    </xf>
    <xf numFmtId="0" fontId="0" fillId="0" borderId="0" xfId="0" applyFont="1" applyAlignment="1">
      <alignment vertical="center"/>
    </xf>
    <xf numFmtId="164" fontId="2" fillId="0" borderId="4" xfId="0" applyNumberFormat="1" applyFont="1" applyBorder="1" applyAlignment="1">
      <alignment vertical="center" wrapText="1"/>
    </xf>
    <xf numFmtId="0" fontId="0" fillId="0" borderId="2" xfId="0" applyFont="1" applyBorder="1" applyAlignment="1">
      <alignment horizontal="center" vertical="center"/>
    </xf>
    <xf numFmtId="164" fontId="0" fillId="0" borderId="2" xfId="0" applyNumberFormat="1" applyFont="1" applyBorder="1" applyAlignment="1">
      <alignment vertical="center"/>
    </xf>
    <xf numFmtId="164" fontId="1" fillId="0" borderId="6" xfId="0" applyNumberFormat="1" applyFont="1" applyFill="1" applyBorder="1" applyAlignment="1">
      <alignment horizontal="center" vertical="center"/>
    </xf>
    <xf numFmtId="164" fontId="1" fillId="0" borderId="2" xfId="0" applyNumberFormat="1" applyFont="1" applyFill="1" applyBorder="1" applyAlignment="1">
      <alignment horizontal="center" vertical="center"/>
    </xf>
    <xf numFmtId="0" fontId="6" fillId="0" borderId="1" xfId="0" applyFont="1" applyFill="1" applyBorder="1" applyAlignment="1">
      <alignment horizontal="center" vertical="center"/>
    </xf>
    <xf numFmtId="164" fontId="0" fillId="0" borderId="4" xfId="0" applyNumberFormat="1" applyFont="1" applyFill="1" applyBorder="1" applyAlignment="1">
      <alignment vertical="center"/>
    </xf>
    <xf numFmtId="0" fontId="0" fillId="0" borderId="1" xfId="0" applyFont="1" applyFill="1" applyBorder="1" applyAlignment="1">
      <alignment horizontal="right" vertical="center"/>
    </xf>
    <xf numFmtId="164" fontId="0" fillId="0" borderId="1" xfId="0" applyNumberFormat="1" applyFont="1" applyFill="1" applyBorder="1" applyAlignment="1">
      <alignment horizontal="right" vertical="center"/>
    </xf>
    <xf numFmtId="164" fontId="0" fillId="0" borderId="4" xfId="0" applyNumberFormat="1" applyFont="1" applyFill="1" applyBorder="1" applyAlignment="1">
      <alignment horizontal="right" vertical="center"/>
    </xf>
    <xf numFmtId="0" fontId="13" fillId="0" borderId="0" xfId="0" applyFont="1" applyFill="1" applyBorder="1" applyAlignment="1">
      <alignment vertical="center"/>
    </xf>
    <xf numFmtId="0" fontId="10" fillId="0" borderId="0" xfId="0" applyFont="1" applyFill="1" applyBorder="1" applyAlignment="1">
      <alignment vertical="center"/>
    </xf>
    <xf numFmtId="0" fontId="0" fillId="0" borderId="0" xfId="0" applyFont="1" applyFill="1" applyBorder="1" applyAlignment="1">
      <alignment horizontal="center" vertical="center"/>
    </xf>
    <xf numFmtId="164" fontId="7" fillId="0" borderId="1" xfId="0" applyNumberFormat="1" applyFont="1" applyFill="1" applyBorder="1" applyAlignment="1">
      <alignment vertical="center"/>
    </xf>
    <xf numFmtId="164" fontId="2" fillId="0" borderId="1" xfId="0" applyNumberFormat="1" applyFont="1" applyFill="1" applyBorder="1" applyAlignment="1">
      <alignment horizontal="center" vertical="center"/>
    </xf>
    <xf numFmtId="164" fontId="0" fillId="0" borderId="1" xfId="0" applyNumberFormat="1" applyFont="1" applyFill="1" applyBorder="1" applyAlignment="1">
      <alignment vertical="center" wrapText="1"/>
    </xf>
    <xf numFmtId="164" fontId="1" fillId="0" borderId="3" xfId="0" applyNumberFormat="1" applyFont="1" applyFill="1" applyBorder="1" applyAlignment="1">
      <alignment horizontal="center" vertical="center" wrapText="1"/>
    </xf>
    <xf numFmtId="164" fontId="14" fillId="0" borderId="1" xfId="0" applyNumberFormat="1" applyFont="1" applyFill="1" applyBorder="1" applyAlignment="1">
      <alignment vertical="center"/>
    </xf>
    <xf numFmtId="164" fontId="0" fillId="0" borderId="7" xfId="0" applyNumberFormat="1" applyFont="1" applyFill="1" applyBorder="1" applyAlignment="1">
      <alignment vertical="center"/>
    </xf>
    <xf numFmtId="164" fontId="0" fillId="0" borderId="3" xfId="0" applyNumberFormat="1" applyFont="1" applyFill="1" applyBorder="1" applyAlignment="1">
      <alignment vertical="center"/>
    </xf>
    <xf numFmtId="0" fontId="3"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164" fontId="5" fillId="0" borderId="3" xfId="0" applyNumberFormat="1" applyFont="1" applyFill="1" applyBorder="1" applyAlignment="1">
      <alignment vertical="center"/>
    </xf>
    <xf numFmtId="0" fontId="5" fillId="0" borderId="0" xfId="0" applyFont="1" applyFill="1" applyBorder="1" applyAlignment="1">
      <alignment vertical="center"/>
    </xf>
    <xf numFmtId="164" fontId="13" fillId="0" borderId="1" xfId="0" applyNumberFormat="1" applyFont="1" applyFill="1" applyBorder="1" applyAlignment="1">
      <alignment vertical="center"/>
    </xf>
    <xf numFmtId="0" fontId="13" fillId="0" borderId="1" xfId="0" applyFont="1" applyFill="1" applyBorder="1" applyAlignment="1">
      <alignment horizontal="center" vertical="center"/>
    </xf>
    <xf numFmtId="0" fontId="13" fillId="0" borderId="1" xfId="0" applyFont="1" applyFill="1" applyBorder="1" applyAlignment="1">
      <alignment vertical="center"/>
    </xf>
    <xf numFmtId="164" fontId="4" fillId="0" borderId="1" xfId="0" applyNumberFormat="1" applyFont="1" applyFill="1" applyBorder="1" applyAlignment="1">
      <alignment vertical="center" wrapText="1"/>
    </xf>
    <xf numFmtId="164" fontId="1" fillId="0" borderId="1" xfId="0" applyNumberFormat="1" applyFont="1" applyFill="1" applyBorder="1" applyAlignment="1">
      <alignment vertical="center" wrapText="1"/>
    </xf>
    <xf numFmtId="0" fontId="12" fillId="0" borderId="0" xfId="0" applyFont="1" applyFill="1" applyBorder="1" applyAlignment="1">
      <alignment vertical="center"/>
    </xf>
    <xf numFmtId="0" fontId="0" fillId="3" borderId="1" xfId="0" applyFont="1" applyFill="1" applyBorder="1" applyAlignment="1">
      <alignment vertical="center" wrapText="1"/>
    </xf>
    <xf numFmtId="0" fontId="0" fillId="3" borderId="1" xfId="0" applyFont="1" applyFill="1" applyBorder="1" applyAlignment="1">
      <alignment horizontal="center" vertical="center"/>
    </xf>
    <xf numFmtId="0" fontId="0" fillId="3" borderId="1" xfId="0" applyFont="1" applyFill="1" applyBorder="1" applyAlignment="1">
      <alignment vertical="center"/>
    </xf>
    <xf numFmtId="164" fontId="0" fillId="3" borderId="1" xfId="0" applyNumberFormat="1" applyFont="1" applyFill="1" applyBorder="1" applyAlignment="1">
      <alignment vertical="center"/>
    </xf>
    <xf numFmtId="0" fontId="0" fillId="3" borderId="0" xfId="0" applyFont="1" applyFill="1" applyBorder="1" applyAlignment="1">
      <alignment vertical="center"/>
    </xf>
    <xf numFmtId="0" fontId="11" fillId="0" borderId="1" xfId="0" applyFont="1" applyFill="1" applyBorder="1" applyAlignment="1">
      <alignment vertical="center"/>
    </xf>
    <xf numFmtId="14" fontId="0"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44" fontId="0" fillId="0" borderId="1" xfId="17" applyFont="1" applyFill="1" applyBorder="1" applyAlignment="1">
      <alignment horizontal="center" vertical="center"/>
    </xf>
    <xf numFmtId="0" fontId="1" fillId="2" borderId="1" xfId="0" applyFont="1" applyFill="1" applyBorder="1" applyAlignment="1">
      <alignment vertical="center" wrapText="1"/>
    </xf>
    <xf numFmtId="164" fontId="0" fillId="0" borderId="4" xfId="0" applyNumberFormat="1" applyFont="1" applyFill="1" applyBorder="1" applyAlignment="1">
      <alignment vertical="center" shrinkToFit="1"/>
    </xf>
    <xf numFmtId="164" fontId="1" fillId="2" borderId="4" xfId="0" applyNumberFormat="1" applyFont="1" applyFill="1" applyBorder="1" applyAlignment="1">
      <alignment vertical="center" shrinkToFit="1"/>
    </xf>
    <xf numFmtId="164" fontId="0" fillId="4" borderId="1" xfId="0" applyNumberFormat="1" applyFont="1" applyFill="1" applyBorder="1" applyAlignment="1">
      <alignment vertical="center"/>
    </xf>
    <xf numFmtId="164" fontId="1" fillId="4" borderId="4" xfId="0" applyNumberFormat="1" applyFont="1" applyFill="1" applyBorder="1" applyAlignment="1">
      <alignment vertical="center" shrinkToFit="1"/>
    </xf>
    <xf numFmtId="164" fontId="1" fillId="5" borderId="1" xfId="0" applyNumberFormat="1" applyFont="1" applyFill="1" applyBorder="1" applyAlignment="1">
      <alignment vertical="center"/>
    </xf>
    <xf numFmtId="164" fontId="1" fillId="6" borderId="1" xfId="0" applyNumberFormat="1" applyFont="1" applyFill="1" applyBorder="1" applyAlignment="1">
      <alignment vertical="center"/>
    </xf>
    <xf numFmtId="164" fontId="0" fillId="7" borderId="1" xfId="0" applyNumberFormat="1" applyFont="1" applyFill="1" applyBorder="1" applyAlignment="1">
      <alignment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vertical="center"/>
    </xf>
    <xf numFmtId="164" fontId="0" fillId="2" borderId="1" xfId="0" applyNumberFormat="1" applyFont="1" applyFill="1" applyBorder="1" applyAlignment="1">
      <alignment vertical="center"/>
    </xf>
    <xf numFmtId="0" fontId="1"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164" fontId="1" fillId="8" borderId="1" xfId="0" applyNumberFormat="1" applyFont="1" applyFill="1" applyBorder="1" applyAlignment="1">
      <alignment horizontal="center" vertical="center"/>
    </xf>
    <xf numFmtId="0" fontId="1" fillId="8" borderId="1" xfId="0" applyFont="1" applyFill="1" applyBorder="1" applyAlignment="1">
      <alignment vertical="center" wrapText="1"/>
    </xf>
    <xf numFmtId="0" fontId="1" fillId="8" borderId="1" xfId="0" applyFont="1" applyFill="1" applyBorder="1" applyAlignment="1">
      <alignment vertical="center"/>
    </xf>
    <xf numFmtId="0" fontId="1" fillId="8" borderId="4" xfId="0" applyFont="1" applyFill="1" applyBorder="1" applyAlignment="1">
      <alignment vertical="center" wrapText="1"/>
    </xf>
    <xf numFmtId="0" fontId="1" fillId="8" borderId="2" xfId="0" applyFont="1" applyFill="1" applyBorder="1" applyAlignment="1">
      <alignment horizontal="center" vertical="center"/>
    </xf>
    <xf numFmtId="164" fontId="1" fillId="8" borderId="2" xfId="0" applyNumberFormat="1" applyFont="1" applyFill="1" applyBorder="1" applyAlignment="1">
      <alignment horizontal="center" vertical="center"/>
    </xf>
    <xf numFmtId="0" fontId="4" fillId="4" borderId="1" xfId="0" applyFont="1" applyFill="1" applyBorder="1" applyAlignment="1">
      <alignment vertical="center" wrapText="1"/>
    </xf>
    <xf numFmtId="0" fontId="23" fillId="4" borderId="1" xfId="0" applyFont="1" applyFill="1" applyBorder="1" applyAlignment="1">
      <alignment horizontal="center" vertical="center"/>
    </xf>
    <xf numFmtId="0" fontId="23" fillId="4" borderId="1" xfId="0" applyFont="1" applyFill="1" applyBorder="1" applyAlignment="1">
      <alignment vertical="center"/>
    </xf>
    <xf numFmtId="164" fontId="23" fillId="4" borderId="1" xfId="0" applyNumberFormat="1" applyFont="1" applyFill="1" applyBorder="1" applyAlignment="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center" vertical="center"/>
    </xf>
    <xf numFmtId="0" fontId="23" fillId="0" borderId="1" xfId="0" applyFont="1" applyFill="1" applyBorder="1" applyAlignment="1">
      <alignment vertical="center"/>
    </xf>
    <xf numFmtId="164" fontId="23" fillId="0" borderId="1" xfId="0" applyNumberFormat="1" applyFont="1" applyFill="1" applyBorder="1" applyAlignment="1">
      <alignment vertical="center"/>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6" borderId="1" xfId="0" applyFont="1" applyFill="1" applyBorder="1" applyAlignment="1">
      <alignment vertical="center"/>
    </xf>
    <xf numFmtId="0" fontId="4" fillId="9" borderId="1" xfId="0" applyFont="1" applyFill="1" applyBorder="1" applyAlignment="1">
      <alignment horizontal="center" vertical="center" wrapText="1"/>
    </xf>
    <xf numFmtId="0" fontId="4" fillId="9" borderId="1" xfId="0" applyFont="1" applyFill="1" applyBorder="1" applyAlignment="1">
      <alignment horizontal="center" vertical="center"/>
    </xf>
    <xf numFmtId="0" fontId="4" fillId="9" borderId="1" xfId="0" applyFont="1" applyFill="1" applyBorder="1" applyAlignment="1">
      <alignment vertical="center"/>
    </xf>
    <xf numFmtId="0" fontId="4" fillId="10" borderId="1" xfId="0" applyFont="1" applyFill="1" applyBorder="1" applyAlignment="1">
      <alignment horizontal="center" vertical="center" wrapText="1"/>
    </xf>
    <xf numFmtId="0" fontId="23" fillId="10" borderId="1" xfId="0" applyFont="1" applyFill="1" applyBorder="1" applyAlignment="1">
      <alignment horizontal="center" vertical="center"/>
    </xf>
    <xf numFmtId="0" fontId="23" fillId="10" borderId="1" xfId="0" applyFont="1" applyFill="1" applyBorder="1" applyAlignment="1">
      <alignment vertical="center"/>
    </xf>
    <xf numFmtId="0" fontId="0" fillId="0" borderId="1" xfId="0" applyFont="1" applyFill="1" applyBorder="1" applyAlignment="1">
      <alignment vertical="top" wrapText="1"/>
    </xf>
    <xf numFmtId="0" fontId="0" fillId="0" borderId="1" xfId="0" applyFont="1" applyFill="1" applyBorder="1" applyAlignment="1">
      <alignment horizontal="center" vertical="top"/>
    </xf>
    <xf numFmtId="164" fontId="21" fillId="2" borderId="7" xfId="0" applyNumberFormat="1" applyFont="1" applyFill="1" applyBorder="1" applyAlignment="1">
      <alignment horizontal="center" vertical="center" wrapText="1"/>
    </xf>
    <xf numFmtId="0" fontId="21" fillId="2" borderId="5" xfId="0" applyFont="1" applyFill="1" applyBorder="1" applyAlignment="1">
      <alignment horizontal="center" vertical="center" wrapText="1"/>
    </xf>
    <xf numFmtId="164" fontId="21" fillId="2" borderId="8" xfId="0" applyNumberFormat="1" applyFont="1" applyFill="1" applyBorder="1" applyAlignment="1">
      <alignment horizontal="center" vertical="center" wrapText="1"/>
    </xf>
    <xf numFmtId="164" fontId="21" fillId="2" borderId="9" xfId="0" applyNumberFormat="1" applyFont="1" applyFill="1" applyBorder="1" applyAlignment="1">
      <alignment horizontal="center" vertical="center" wrapText="1"/>
    </xf>
    <xf numFmtId="164" fontId="21" fillId="2" borderId="10" xfId="0" applyNumberFormat="1" applyFont="1" applyFill="1" applyBorder="1" applyAlignment="1">
      <alignment horizontal="center" vertical="center" wrapText="1"/>
    </xf>
    <xf numFmtId="164" fontId="21" fillId="2" borderId="2" xfId="0" applyNumberFormat="1" applyFont="1" applyFill="1" applyBorder="1" applyAlignment="1">
      <alignment horizontal="center" vertical="center" wrapText="1"/>
    </xf>
    <xf numFmtId="164" fontId="1" fillId="0" borderId="7" xfId="0" applyNumberFormat="1" applyFont="1" applyFill="1" applyBorder="1" applyAlignment="1">
      <alignment horizontal="center" vertical="center"/>
    </xf>
    <xf numFmtId="164" fontId="1" fillId="0" borderId="5" xfId="0" applyNumberFormat="1" applyFont="1" applyFill="1" applyBorder="1" applyAlignment="1">
      <alignment horizontal="center" vertical="center"/>
    </xf>
    <xf numFmtId="164" fontId="0" fillId="0" borderId="7" xfId="0" applyNumberFormat="1" applyFont="1" applyFill="1" applyBorder="1" applyAlignment="1">
      <alignment vertical="center"/>
    </xf>
    <xf numFmtId="0" fontId="0" fillId="0" borderId="5" xfId="0" applyBorder="1" applyAlignment="1">
      <alignment vertical="center"/>
    </xf>
    <xf numFmtId="164" fontId="1" fillId="2" borderId="5" xfId="0" applyNumberFormat="1" applyFont="1" applyFill="1" applyBorder="1" applyAlignment="1">
      <alignment horizontal="center" vertical="center" wrapText="1"/>
    </xf>
    <xf numFmtId="164" fontId="21" fillId="2" borderId="5"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164" fontId="2" fillId="0" borderId="11"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164" fontId="2" fillId="0" borderId="12" xfId="0" applyNumberFormat="1" applyFont="1" applyFill="1" applyBorder="1" applyAlignment="1">
      <alignment horizontal="center" vertical="center"/>
    </xf>
    <xf numFmtId="164" fontId="2" fillId="0" borderId="2" xfId="0" applyNumberFormat="1" applyFont="1" applyFill="1" applyBorder="1" applyAlignment="1">
      <alignment horizontal="center" vertical="center"/>
    </xf>
    <xf numFmtId="164" fontId="1" fillId="2" borderId="8" xfId="0" applyNumberFormat="1" applyFont="1" applyFill="1" applyBorder="1" applyAlignment="1">
      <alignment horizontal="center" vertical="center" wrapText="1"/>
    </xf>
    <xf numFmtId="164" fontId="1" fillId="2" borderId="9" xfId="0" applyNumberFormat="1" applyFont="1" applyFill="1" applyBorder="1" applyAlignment="1">
      <alignment horizontal="center" vertical="center" wrapText="1"/>
    </xf>
    <xf numFmtId="164" fontId="1" fillId="2" borderId="10"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164" fontId="19" fillId="0" borderId="8" xfId="0" applyNumberFormat="1" applyFont="1" applyFill="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9" fillId="0" borderId="2" xfId="0" applyFont="1" applyBorder="1" applyAlignment="1">
      <alignment vertical="center" wrapText="1"/>
    </xf>
    <xf numFmtId="0" fontId="19" fillId="0" borderId="13" xfId="0" applyFont="1" applyBorder="1" applyAlignment="1">
      <alignment vertical="center" wrapText="1"/>
    </xf>
    <xf numFmtId="0" fontId="19" fillId="0" borderId="6" xfId="0" applyFont="1" applyBorder="1" applyAlignment="1">
      <alignment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6" xfId="0" applyFont="1" applyFill="1" applyBorder="1" applyAlignment="1">
      <alignment horizontal="center" vertical="center" wrapText="1"/>
    </xf>
    <xf numFmtId="164" fontId="3" fillId="0" borderId="8" xfId="0" applyNumberFormat="1" applyFont="1" applyFill="1"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2" xfId="0" applyBorder="1" applyAlignment="1">
      <alignment vertical="center" wrapText="1"/>
    </xf>
    <xf numFmtId="164" fontId="2" fillId="0" borderId="7" xfId="0" applyNumberFormat="1" applyFont="1" applyFill="1" applyBorder="1" applyAlignment="1">
      <alignment vertical="center" wrapText="1"/>
    </xf>
    <xf numFmtId="0" fontId="0" fillId="0" borderId="14" xfId="0" applyBorder="1" applyAlignment="1">
      <alignment vertical="center"/>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3" fillId="0" borderId="8" xfId="0" applyFont="1" applyFill="1" applyBorder="1" applyAlignment="1">
      <alignment vertical="center" wrapText="1"/>
    </xf>
    <xf numFmtId="164" fontId="19" fillId="0" borderId="9" xfId="0" applyNumberFormat="1" applyFont="1" applyFill="1" applyBorder="1" applyAlignment="1">
      <alignment vertical="center" wrapText="1"/>
    </xf>
    <xf numFmtId="164" fontId="19" fillId="0" borderId="10" xfId="0" applyNumberFormat="1" applyFont="1" applyFill="1" applyBorder="1" applyAlignment="1">
      <alignment vertical="center" wrapText="1"/>
    </xf>
    <xf numFmtId="164" fontId="19" fillId="0" borderId="2" xfId="0" applyNumberFormat="1" applyFont="1" applyFill="1" applyBorder="1" applyAlignment="1">
      <alignment vertical="center" wrapText="1"/>
    </xf>
    <xf numFmtId="164" fontId="1" fillId="0" borderId="15" xfId="0" applyNumberFormat="1" applyFont="1" applyFill="1" applyBorder="1" applyAlignment="1">
      <alignment horizontal="center" vertical="center"/>
    </xf>
    <xf numFmtId="164" fontId="1" fillId="0" borderId="7" xfId="0" applyNumberFormat="1" applyFont="1" applyFill="1" applyBorder="1" applyAlignment="1">
      <alignment horizontal="center" vertical="center" wrapText="1"/>
    </xf>
    <xf numFmtId="164" fontId="1" fillId="0" borderId="5" xfId="0" applyNumberFormat="1" applyFont="1" applyFill="1" applyBorder="1" applyAlignment="1">
      <alignment horizontal="center" vertical="center" wrapText="1"/>
    </xf>
    <xf numFmtId="164" fontId="4" fillId="10" borderId="7" xfId="0" applyNumberFormat="1" applyFont="1" applyFill="1" applyBorder="1" applyAlignment="1">
      <alignment vertical="center"/>
    </xf>
    <xf numFmtId="0" fontId="0" fillId="10" borderId="5" xfId="0" applyFill="1" applyBorder="1" applyAlignment="1">
      <alignment vertical="center"/>
    </xf>
    <xf numFmtId="164" fontId="4" fillId="9" borderId="7" xfId="0" applyNumberFormat="1" applyFont="1" applyFill="1" applyBorder="1" applyAlignment="1">
      <alignment vertical="center"/>
    </xf>
    <xf numFmtId="164" fontId="0" fillId="9" borderId="5" xfId="0" applyNumberFormat="1" applyFont="1" applyFill="1" applyBorder="1" applyAlignment="1">
      <alignment vertical="center"/>
    </xf>
    <xf numFmtId="164" fontId="4" fillId="6" borderId="7" xfId="0" applyNumberFormat="1" applyFont="1" applyFill="1" applyBorder="1" applyAlignment="1">
      <alignment vertical="center"/>
    </xf>
    <xf numFmtId="164" fontId="0" fillId="0" borderId="5" xfId="0" applyNumberFormat="1" applyFont="1" applyFill="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V1606"/>
  <sheetViews>
    <sheetView tabSelected="1" view="pageBreakPreview" zoomScale="85" zoomScaleNormal="90" zoomScaleSheetLayoutView="85" workbookViewId="0" topLeftCell="A554">
      <selection activeCell="K563" sqref="K563"/>
    </sheetView>
  </sheetViews>
  <sheetFormatPr defaultColWidth="9.140625" defaultRowHeight="12.75"/>
  <cols>
    <col min="1" max="1" width="55.28125" style="15" customWidth="1"/>
    <col min="2" max="2" width="19.140625" style="15" customWidth="1"/>
    <col min="3" max="3" width="16.7109375" style="15" customWidth="1"/>
    <col min="4" max="4" width="12.8515625" style="5" customWidth="1"/>
    <col min="5" max="5" width="4.7109375" style="17" customWidth="1"/>
    <col min="6" max="6" width="7.00390625" style="5" customWidth="1"/>
    <col min="7" max="7" width="12.7109375" style="6" customWidth="1"/>
    <col min="8" max="8" width="13.57421875" style="6" customWidth="1"/>
    <col min="9" max="9" width="12.421875" style="6" hidden="1" customWidth="1"/>
    <col min="10" max="16384" width="9.140625" style="8" customWidth="1"/>
  </cols>
  <sheetData>
    <row r="1" spans="1:22" s="9" customFormat="1" ht="23.25">
      <c r="A1" s="4" t="s">
        <v>7</v>
      </c>
      <c r="B1" s="141" t="s">
        <v>231</v>
      </c>
      <c r="C1" s="142"/>
      <c r="D1" s="5"/>
      <c r="E1" s="6"/>
      <c r="F1" s="7"/>
      <c r="G1" s="115" t="s">
        <v>229</v>
      </c>
      <c r="H1" s="125"/>
      <c r="I1" s="6"/>
      <c r="J1" s="8"/>
      <c r="K1" s="8"/>
      <c r="L1" s="8"/>
      <c r="M1" s="8"/>
      <c r="N1" s="8"/>
      <c r="O1" s="8"/>
      <c r="P1" s="8"/>
      <c r="Q1" s="8"/>
      <c r="R1" s="8"/>
      <c r="S1" s="8"/>
      <c r="T1" s="8"/>
      <c r="U1" s="8"/>
      <c r="V1" s="8"/>
    </row>
    <row r="2" spans="1:22" s="9" customFormat="1" ht="18">
      <c r="A2" s="10" t="s">
        <v>1099</v>
      </c>
      <c r="B2" s="143"/>
      <c r="C2" s="144"/>
      <c r="D2" s="5"/>
      <c r="E2" s="6"/>
      <c r="F2" s="1"/>
      <c r="G2" s="121" t="s">
        <v>1102</v>
      </c>
      <c r="H2" s="122"/>
      <c r="I2" s="11" t="s">
        <v>644</v>
      </c>
      <c r="J2" s="8"/>
      <c r="K2" s="8"/>
      <c r="L2" s="8"/>
      <c r="M2" s="8"/>
      <c r="N2" s="8"/>
      <c r="O2" s="8"/>
      <c r="P2" s="8"/>
      <c r="Q2" s="8"/>
      <c r="R2" s="8"/>
      <c r="S2" s="8"/>
      <c r="T2" s="8"/>
      <c r="U2" s="8"/>
      <c r="V2" s="8"/>
    </row>
    <row r="3" spans="1:9" ht="12.75">
      <c r="A3" s="88" t="s">
        <v>409</v>
      </c>
      <c r="B3" s="88" t="s">
        <v>197</v>
      </c>
      <c r="C3" s="88" t="s">
        <v>1510</v>
      </c>
      <c r="D3" s="89" t="s">
        <v>406</v>
      </c>
      <c r="E3" s="89" t="s">
        <v>2233</v>
      </c>
      <c r="F3" s="89" t="s">
        <v>407</v>
      </c>
      <c r="G3" s="90" t="s">
        <v>644</v>
      </c>
      <c r="H3" s="90" t="s">
        <v>1103</v>
      </c>
      <c r="I3" s="14" t="s">
        <v>408</v>
      </c>
    </row>
    <row r="4" spans="1:8" ht="12.75">
      <c r="A4" s="15" t="s">
        <v>1521</v>
      </c>
      <c r="D4" s="5" t="s">
        <v>1520</v>
      </c>
      <c r="E4" s="16" t="s">
        <v>1745</v>
      </c>
      <c r="G4" s="6">
        <v>1896.64</v>
      </c>
      <c r="H4" s="6">
        <f aca="true" t="shared" si="0" ref="H4:H19">SUM(E4*G4)</f>
        <v>3793.28</v>
      </c>
    </row>
    <row r="5" spans="1:8" ht="25.5">
      <c r="A5" s="15" t="s">
        <v>658</v>
      </c>
      <c r="D5" s="5" t="s">
        <v>1522</v>
      </c>
      <c r="E5" s="17">
        <v>2</v>
      </c>
      <c r="G5" s="6">
        <v>1112.4</v>
      </c>
      <c r="H5" s="6">
        <f t="shared" si="0"/>
        <v>2224.8</v>
      </c>
    </row>
    <row r="6" spans="1:9" s="19" customFormat="1" ht="12.75">
      <c r="A6" s="15" t="s">
        <v>1524</v>
      </c>
      <c r="B6" s="15"/>
      <c r="C6" s="15"/>
      <c r="D6" s="5" t="s">
        <v>1523</v>
      </c>
      <c r="E6" s="17">
        <v>2</v>
      </c>
      <c r="F6" s="5" t="s">
        <v>2378</v>
      </c>
      <c r="G6" s="6">
        <v>378.22</v>
      </c>
      <c r="H6" s="6">
        <f t="shared" si="0"/>
        <v>756.44</v>
      </c>
      <c r="I6" s="18"/>
    </row>
    <row r="7" spans="1:9" s="19" customFormat="1" ht="12.75">
      <c r="A7" s="15" t="s">
        <v>1526</v>
      </c>
      <c r="B7" s="15"/>
      <c r="C7" s="15"/>
      <c r="D7" s="5" t="s">
        <v>1525</v>
      </c>
      <c r="E7" s="17">
        <v>2</v>
      </c>
      <c r="F7" s="5" t="s">
        <v>2378</v>
      </c>
      <c r="G7" s="6">
        <v>495.02</v>
      </c>
      <c r="H7" s="6">
        <f t="shared" si="0"/>
        <v>990.04</v>
      </c>
      <c r="I7" s="18"/>
    </row>
    <row r="8" spans="1:8" ht="12.75">
      <c r="A8" s="15" t="s">
        <v>85</v>
      </c>
      <c r="D8" s="5" t="s">
        <v>84</v>
      </c>
      <c r="E8" s="17">
        <v>2</v>
      </c>
      <c r="G8" s="6">
        <v>695.25</v>
      </c>
      <c r="H8" s="6">
        <f t="shared" si="0"/>
        <v>1390.5</v>
      </c>
    </row>
    <row r="9" spans="1:8" ht="12.75">
      <c r="A9" s="15" t="s">
        <v>87</v>
      </c>
      <c r="D9" s="5" t="s">
        <v>86</v>
      </c>
      <c r="E9" s="17">
        <v>2</v>
      </c>
      <c r="G9" s="6">
        <v>973.35</v>
      </c>
      <c r="H9" s="6">
        <f t="shared" si="0"/>
        <v>1946.7</v>
      </c>
    </row>
    <row r="10" spans="1:9" s="19" customFormat="1" ht="12.75">
      <c r="A10" s="15" t="s">
        <v>89</v>
      </c>
      <c r="B10" s="15"/>
      <c r="C10" s="15"/>
      <c r="D10" s="5" t="s">
        <v>88</v>
      </c>
      <c r="E10" s="17">
        <v>2</v>
      </c>
      <c r="F10" s="5" t="s">
        <v>2378</v>
      </c>
      <c r="G10" s="6">
        <v>645.19</v>
      </c>
      <c r="H10" s="6">
        <f t="shared" si="0"/>
        <v>1290.38</v>
      </c>
      <c r="I10" s="18"/>
    </row>
    <row r="11" spans="1:9" s="19" customFormat="1" ht="12.75">
      <c r="A11" s="15" t="s">
        <v>91</v>
      </c>
      <c r="B11" s="15"/>
      <c r="C11" s="15"/>
      <c r="D11" s="5" t="s">
        <v>90</v>
      </c>
      <c r="E11" s="17">
        <v>2</v>
      </c>
      <c r="F11" s="5" t="s">
        <v>2378</v>
      </c>
      <c r="G11" s="6">
        <v>2274.86</v>
      </c>
      <c r="H11" s="6">
        <f t="shared" si="0"/>
        <v>4549.72</v>
      </c>
      <c r="I11" s="18"/>
    </row>
    <row r="12" spans="1:9" s="19" customFormat="1" ht="12.75">
      <c r="A12" s="15" t="s">
        <v>93</v>
      </c>
      <c r="B12" s="15"/>
      <c r="C12" s="15"/>
      <c r="D12" s="5" t="s">
        <v>92</v>
      </c>
      <c r="E12" s="17">
        <v>2</v>
      </c>
      <c r="F12" s="5" t="s">
        <v>2378</v>
      </c>
      <c r="G12" s="6">
        <v>278.1</v>
      </c>
      <c r="H12" s="6">
        <f t="shared" si="0"/>
        <v>556.2</v>
      </c>
      <c r="I12" s="18"/>
    </row>
    <row r="13" spans="1:8" ht="12.75">
      <c r="A13" s="15" t="s">
        <v>1295</v>
      </c>
      <c r="D13" s="5" t="s">
        <v>94</v>
      </c>
      <c r="E13" s="17">
        <v>2</v>
      </c>
      <c r="G13" s="6">
        <v>380.44</v>
      </c>
      <c r="H13" s="6">
        <f t="shared" si="0"/>
        <v>760.88</v>
      </c>
    </row>
    <row r="14" spans="1:8" ht="12.75">
      <c r="A14" s="15" t="s">
        <v>198</v>
      </c>
      <c r="D14" s="5" t="s">
        <v>95</v>
      </c>
      <c r="E14" s="17">
        <v>2</v>
      </c>
      <c r="G14" s="6">
        <v>452.75</v>
      </c>
      <c r="H14" s="6">
        <f t="shared" si="0"/>
        <v>905.5</v>
      </c>
    </row>
    <row r="15" spans="1:8" ht="12.75">
      <c r="A15" s="15" t="s">
        <v>1296</v>
      </c>
      <c r="D15" s="5" t="s">
        <v>96</v>
      </c>
      <c r="E15" s="17">
        <v>2</v>
      </c>
      <c r="G15" s="6">
        <v>600.7</v>
      </c>
      <c r="H15" s="6">
        <f t="shared" si="0"/>
        <v>1201.4</v>
      </c>
    </row>
    <row r="16" spans="1:8" ht="12.75">
      <c r="A16" s="15" t="s">
        <v>645</v>
      </c>
      <c r="D16" s="5" t="s">
        <v>97</v>
      </c>
      <c r="E16" s="17">
        <v>6</v>
      </c>
      <c r="G16" s="6">
        <v>156.85</v>
      </c>
      <c r="H16" s="6">
        <f t="shared" si="0"/>
        <v>941.0999999999999</v>
      </c>
    </row>
    <row r="17" spans="1:8" ht="12.75">
      <c r="A17" s="15" t="s">
        <v>1297</v>
      </c>
      <c r="D17" s="5" t="s">
        <v>98</v>
      </c>
      <c r="E17" s="17">
        <v>8</v>
      </c>
      <c r="G17" s="6">
        <v>58.96</v>
      </c>
      <c r="H17" s="6">
        <f t="shared" si="0"/>
        <v>471.68</v>
      </c>
    </row>
    <row r="18" spans="1:8" ht="12.75">
      <c r="A18" s="15" t="s">
        <v>1097</v>
      </c>
      <c r="D18" s="5" t="s">
        <v>99</v>
      </c>
      <c r="E18" s="17">
        <v>8</v>
      </c>
      <c r="G18" s="6">
        <v>58.96</v>
      </c>
      <c r="H18" s="6">
        <f t="shared" si="0"/>
        <v>471.68</v>
      </c>
    </row>
    <row r="19" spans="1:8" ht="12.75">
      <c r="A19" s="15" t="s">
        <v>1098</v>
      </c>
      <c r="D19" s="5" t="s">
        <v>100</v>
      </c>
      <c r="E19" s="17">
        <v>26</v>
      </c>
      <c r="G19" s="6">
        <v>111.24</v>
      </c>
      <c r="H19" s="6">
        <f t="shared" si="0"/>
        <v>2892.24</v>
      </c>
    </row>
    <row r="21" spans="1:9" ht="12.75">
      <c r="A21" s="15" t="s">
        <v>1702</v>
      </c>
      <c r="D21" s="5" t="s">
        <v>101</v>
      </c>
      <c r="E21" s="17">
        <v>2</v>
      </c>
      <c r="G21" s="6">
        <v>3114.72</v>
      </c>
      <c r="H21" s="6">
        <f aca="true" t="shared" si="1" ref="H21:H26">SUM(E21*G21)</f>
        <v>6229.44</v>
      </c>
      <c r="I21" s="6">
        <v>3200</v>
      </c>
    </row>
    <row r="22" spans="1:8" ht="12.75">
      <c r="A22" s="15" t="s">
        <v>2299</v>
      </c>
      <c r="D22" s="5" t="s">
        <v>102</v>
      </c>
      <c r="E22" s="17">
        <v>1</v>
      </c>
      <c r="G22" s="6">
        <v>0</v>
      </c>
      <c r="H22" s="6">
        <f t="shared" si="1"/>
        <v>0</v>
      </c>
    </row>
    <row r="23" spans="1:8" ht="12.75">
      <c r="A23" s="15" t="s">
        <v>2298</v>
      </c>
      <c r="D23" s="5" t="s">
        <v>103</v>
      </c>
      <c r="E23" s="17">
        <v>1</v>
      </c>
      <c r="G23" s="6">
        <v>0</v>
      </c>
      <c r="H23" s="6">
        <f t="shared" si="1"/>
        <v>0</v>
      </c>
    </row>
    <row r="24" spans="1:8" ht="12.75">
      <c r="A24" s="15" t="s">
        <v>2300</v>
      </c>
      <c r="D24" s="5" t="s">
        <v>104</v>
      </c>
      <c r="E24" s="17">
        <v>1</v>
      </c>
      <c r="G24" s="6">
        <v>0</v>
      </c>
      <c r="H24" s="6">
        <f t="shared" si="1"/>
        <v>0</v>
      </c>
    </row>
    <row r="25" spans="1:8" ht="12.75">
      <c r="A25" s="15" t="s">
        <v>2301</v>
      </c>
      <c r="D25" s="5" t="s">
        <v>105</v>
      </c>
      <c r="E25" s="17">
        <v>1</v>
      </c>
      <c r="G25" s="6">
        <v>35.6</v>
      </c>
      <c r="H25" s="6">
        <f t="shared" si="1"/>
        <v>35.6</v>
      </c>
    </row>
    <row r="26" spans="1:8" ht="12.75">
      <c r="A26" s="15" t="s">
        <v>2302</v>
      </c>
      <c r="D26" s="5" t="s">
        <v>106</v>
      </c>
      <c r="E26" s="17">
        <v>12</v>
      </c>
      <c r="G26" s="6">
        <v>17.8</v>
      </c>
      <c r="H26" s="6">
        <f t="shared" si="1"/>
        <v>213.60000000000002</v>
      </c>
    </row>
    <row r="28" spans="1:9" ht="12.75">
      <c r="A28" s="15" t="s">
        <v>108</v>
      </c>
      <c r="D28" s="5" t="s">
        <v>107</v>
      </c>
      <c r="E28" s="17">
        <v>1</v>
      </c>
      <c r="G28" s="6">
        <v>7063.74</v>
      </c>
      <c r="H28" s="6">
        <f>SUM(E28*G28)</f>
        <v>7063.74</v>
      </c>
      <c r="I28" s="6">
        <v>7100</v>
      </c>
    </row>
    <row r="30" spans="1:8" ht="12.75">
      <c r="A30" s="15" t="s">
        <v>1703</v>
      </c>
      <c r="D30" s="5" t="s">
        <v>109</v>
      </c>
      <c r="E30" s="17">
        <v>2</v>
      </c>
      <c r="G30" s="6">
        <v>500.58</v>
      </c>
      <c r="H30" s="6">
        <f>SUM(E30*G30)</f>
        <v>1001.16</v>
      </c>
    </row>
    <row r="31" spans="1:8" ht="12.75">
      <c r="A31" s="15" t="s">
        <v>2217</v>
      </c>
      <c r="D31" s="5" t="s">
        <v>110</v>
      </c>
      <c r="E31" s="17">
        <v>6</v>
      </c>
      <c r="G31" s="6">
        <v>12.24</v>
      </c>
      <c r="H31" s="6">
        <f>SUM(E31*G31)</f>
        <v>73.44</v>
      </c>
    </row>
    <row r="32" spans="1:8" ht="12.75">
      <c r="A32" s="15" t="s">
        <v>232</v>
      </c>
      <c r="D32" s="5" t="s">
        <v>111</v>
      </c>
      <c r="E32" s="17">
        <v>1</v>
      </c>
      <c r="G32" s="6">
        <v>111.24</v>
      </c>
      <c r="H32" s="6">
        <f>SUM(E32*G32)</f>
        <v>111.24</v>
      </c>
    </row>
    <row r="33" spans="1:8" ht="12.75">
      <c r="A33" s="15" t="s">
        <v>233</v>
      </c>
      <c r="D33" s="5" t="s">
        <v>112</v>
      </c>
      <c r="E33" s="17">
        <v>1</v>
      </c>
      <c r="G33" s="6">
        <v>111.24</v>
      </c>
      <c r="H33" s="6">
        <f>SUM(E33*G33)</f>
        <v>111.24</v>
      </c>
    </row>
    <row r="35" spans="1:5" ht="25.5">
      <c r="A35" s="15" t="s">
        <v>234</v>
      </c>
      <c r="D35" s="5" t="s">
        <v>1625</v>
      </c>
      <c r="E35" s="17">
        <v>1</v>
      </c>
    </row>
    <row r="36" spans="1:9" ht="12.75">
      <c r="A36" s="15" t="s">
        <v>1548</v>
      </c>
      <c r="D36" s="5" t="s">
        <v>1626</v>
      </c>
      <c r="E36" s="17">
        <v>4</v>
      </c>
      <c r="G36" s="6">
        <v>444.96</v>
      </c>
      <c r="H36" s="6">
        <f>SUM(E36*G36)</f>
        <v>1779.84</v>
      </c>
      <c r="I36" s="6">
        <v>450</v>
      </c>
    </row>
    <row r="37" spans="1:9" s="19" customFormat="1" ht="12.75">
      <c r="A37" s="15" t="s">
        <v>1628</v>
      </c>
      <c r="B37" s="15"/>
      <c r="C37" s="15"/>
      <c r="D37" s="5" t="s">
        <v>1204</v>
      </c>
      <c r="E37" s="17">
        <v>4</v>
      </c>
      <c r="F37" s="5"/>
      <c r="G37" s="6">
        <v>584.01</v>
      </c>
      <c r="H37" s="6">
        <f>SUM(E37*G37)</f>
        <v>2336.04</v>
      </c>
      <c r="I37" s="6">
        <v>600</v>
      </c>
    </row>
    <row r="38" spans="1:8" ht="23.25" customHeight="1">
      <c r="A38" s="4" t="s">
        <v>1519</v>
      </c>
      <c r="B38" s="141" t="s">
        <v>231</v>
      </c>
      <c r="C38" s="142"/>
      <c r="G38" s="115" t="s">
        <v>229</v>
      </c>
      <c r="H38" s="125"/>
    </row>
    <row r="39" spans="1:9" ht="18">
      <c r="A39" s="10" t="s">
        <v>202</v>
      </c>
      <c r="B39" s="143"/>
      <c r="C39" s="144"/>
      <c r="E39" s="6"/>
      <c r="F39" s="1"/>
      <c r="G39" s="121" t="s">
        <v>1102</v>
      </c>
      <c r="H39" s="122"/>
      <c r="I39" s="11" t="s">
        <v>644</v>
      </c>
    </row>
    <row r="40" spans="1:9" ht="12.75">
      <c r="A40" s="88" t="s">
        <v>409</v>
      </c>
      <c r="B40" s="88" t="s">
        <v>197</v>
      </c>
      <c r="C40" s="88" t="s">
        <v>1510</v>
      </c>
      <c r="D40" s="89" t="s">
        <v>406</v>
      </c>
      <c r="E40" s="89" t="s">
        <v>2233</v>
      </c>
      <c r="F40" s="89" t="s">
        <v>407</v>
      </c>
      <c r="G40" s="90" t="s">
        <v>644</v>
      </c>
      <c r="H40" s="90" t="s">
        <v>1103</v>
      </c>
      <c r="I40" s="14" t="s">
        <v>408</v>
      </c>
    </row>
    <row r="41" spans="1:9" s="19" customFormat="1" ht="12.75">
      <c r="A41" s="15" t="s">
        <v>1627</v>
      </c>
      <c r="B41" s="15"/>
      <c r="C41" s="15"/>
      <c r="D41" s="5" t="s">
        <v>1205</v>
      </c>
      <c r="E41" s="17">
        <v>4</v>
      </c>
      <c r="F41" s="5"/>
      <c r="G41" s="6">
        <v>695.25</v>
      </c>
      <c r="H41" s="6">
        <f aca="true" t="shared" si="2" ref="H41:H53">SUM(E41*G41)</f>
        <v>2781</v>
      </c>
      <c r="I41" s="6">
        <v>700</v>
      </c>
    </row>
    <row r="42" spans="1:9" s="19" customFormat="1" ht="12.75">
      <c r="A42" s="15" t="s">
        <v>144</v>
      </c>
      <c r="B42" s="15"/>
      <c r="C42" s="15"/>
      <c r="D42" s="5" t="s">
        <v>1206</v>
      </c>
      <c r="E42" s="17">
        <v>4</v>
      </c>
      <c r="F42" s="5"/>
      <c r="G42" s="6">
        <v>834.3</v>
      </c>
      <c r="H42" s="6">
        <f t="shared" si="2"/>
        <v>3337.2</v>
      </c>
      <c r="I42" s="6">
        <v>850</v>
      </c>
    </row>
    <row r="43" spans="1:9" s="19" customFormat="1" ht="12.75">
      <c r="A43" s="15" t="s">
        <v>2303</v>
      </c>
      <c r="B43" s="15"/>
      <c r="C43" s="15"/>
      <c r="D43" s="5" t="s">
        <v>1207</v>
      </c>
      <c r="E43" s="17">
        <v>4</v>
      </c>
      <c r="F43" s="5"/>
      <c r="G43" s="6">
        <v>1446.12</v>
      </c>
      <c r="H43" s="6">
        <f t="shared" si="2"/>
        <v>5784.48</v>
      </c>
      <c r="I43" s="6">
        <v>1450</v>
      </c>
    </row>
    <row r="44" spans="1:9" s="19" customFormat="1" ht="12.75">
      <c r="A44" s="15" t="s">
        <v>1960</v>
      </c>
      <c r="B44" s="15"/>
      <c r="C44" s="15"/>
      <c r="D44" s="5" t="s">
        <v>1208</v>
      </c>
      <c r="E44" s="17">
        <v>30</v>
      </c>
      <c r="F44" s="5"/>
      <c r="G44" s="6">
        <v>177.98</v>
      </c>
      <c r="H44" s="6">
        <f t="shared" si="2"/>
        <v>5339.4</v>
      </c>
      <c r="I44" s="6">
        <v>180</v>
      </c>
    </row>
    <row r="45" spans="1:9" s="19" customFormat="1" ht="12.75">
      <c r="A45" s="15" t="s">
        <v>1961</v>
      </c>
      <c r="B45" s="15"/>
      <c r="C45" s="15"/>
      <c r="D45" s="5" t="s">
        <v>1209</v>
      </c>
      <c r="E45" s="17">
        <v>30</v>
      </c>
      <c r="F45" s="5"/>
      <c r="G45" s="6">
        <v>88.99</v>
      </c>
      <c r="H45" s="6">
        <f t="shared" si="2"/>
        <v>2669.7</v>
      </c>
      <c r="I45" s="6">
        <v>100</v>
      </c>
    </row>
    <row r="46" spans="1:9" s="19" customFormat="1" ht="38.25">
      <c r="A46" s="15" t="s">
        <v>1549</v>
      </c>
      <c r="B46" s="15"/>
      <c r="C46" s="15"/>
      <c r="D46" s="5" t="s">
        <v>1210</v>
      </c>
      <c r="E46" s="17">
        <v>6</v>
      </c>
      <c r="F46" s="5"/>
      <c r="G46" s="6">
        <v>1112.4</v>
      </c>
      <c r="H46" s="6">
        <f t="shared" si="2"/>
        <v>6674.400000000001</v>
      </c>
      <c r="I46" s="6">
        <v>1150</v>
      </c>
    </row>
    <row r="47" spans="1:9" s="19" customFormat="1" ht="12.75">
      <c r="A47" s="15" t="s">
        <v>2218</v>
      </c>
      <c r="B47" s="15"/>
      <c r="C47" s="15"/>
      <c r="D47" s="5" t="s">
        <v>1211</v>
      </c>
      <c r="E47" s="17">
        <v>4</v>
      </c>
      <c r="F47" s="5"/>
      <c r="G47" s="6">
        <v>116.8</v>
      </c>
      <c r="H47" s="6">
        <f t="shared" si="2"/>
        <v>467.2</v>
      </c>
      <c r="I47" s="6">
        <v>125</v>
      </c>
    </row>
    <row r="48" spans="1:9" s="19" customFormat="1" ht="12.75">
      <c r="A48" s="15" t="s">
        <v>1550</v>
      </c>
      <c r="B48" s="15"/>
      <c r="C48" s="15"/>
      <c r="D48" s="5" t="s">
        <v>1212</v>
      </c>
      <c r="E48" s="17">
        <v>4</v>
      </c>
      <c r="F48" s="5"/>
      <c r="G48" s="6">
        <v>127.93</v>
      </c>
      <c r="H48" s="6">
        <f t="shared" si="2"/>
        <v>511.72</v>
      </c>
      <c r="I48" s="6">
        <v>135</v>
      </c>
    </row>
    <row r="49" spans="1:9" s="19" customFormat="1" ht="12.75">
      <c r="A49" s="15" t="s">
        <v>1551</v>
      </c>
      <c r="B49" s="15"/>
      <c r="C49" s="15"/>
      <c r="D49" s="5" t="s">
        <v>1213</v>
      </c>
      <c r="E49" s="17">
        <v>4</v>
      </c>
      <c r="F49" s="5"/>
      <c r="G49" s="6">
        <v>139.05</v>
      </c>
      <c r="H49" s="6">
        <f t="shared" si="2"/>
        <v>556.2</v>
      </c>
      <c r="I49" s="6">
        <v>145</v>
      </c>
    </row>
    <row r="50" spans="1:9" s="19" customFormat="1" ht="12.75">
      <c r="A50" s="15" t="s">
        <v>1962</v>
      </c>
      <c r="B50" s="15"/>
      <c r="C50" s="15"/>
      <c r="D50" s="5" t="s">
        <v>1214</v>
      </c>
      <c r="E50" s="17">
        <v>12</v>
      </c>
      <c r="F50" s="5"/>
      <c r="G50" s="6">
        <v>66.74</v>
      </c>
      <c r="H50" s="6">
        <f t="shared" si="2"/>
        <v>800.8799999999999</v>
      </c>
      <c r="I50" s="6"/>
    </row>
    <row r="51" spans="1:9" s="19" customFormat="1" ht="12.75">
      <c r="A51" s="15" t="s">
        <v>1963</v>
      </c>
      <c r="B51" s="15"/>
      <c r="C51" s="15"/>
      <c r="D51" s="5" t="s">
        <v>1148</v>
      </c>
      <c r="E51" s="17">
        <v>2</v>
      </c>
      <c r="F51" s="5"/>
      <c r="G51" s="6">
        <v>380.44</v>
      </c>
      <c r="H51" s="6">
        <f t="shared" si="2"/>
        <v>760.88</v>
      </c>
      <c r="I51" s="6"/>
    </row>
    <row r="52" spans="1:9" s="19" customFormat="1" ht="12.75">
      <c r="A52" s="15" t="s">
        <v>1964</v>
      </c>
      <c r="B52" s="15"/>
      <c r="C52" s="15"/>
      <c r="D52" s="5" t="s">
        <v>1149</v>
      </c>
      <c r="E52" s="17">
        <v>6</v>
      </c>
      <c r="F52" s="5"/>
      <c r="G52" s="6">
        <v>58.96</v>
      </c>
      <c r="H52" s="6">
        <f t="shared" si="2"/>
        <v>353.76</v>
      </c>
      <c r="I52" s="6"/>
    </row>
    <row r="53" spans="1:9" s="19" customFormat="1" ht="12.75">
      <c r="A53" s="15" t="s">
        <v>646</v>
      </c>
      <c r="B53" s="15"/>
      <c r="C53" s="15"/>
      <c r="D53" s="5" t="s">
        <v>1150</v>
      </c>
      <c r="E53" s="17">
        <v>2</v>
      </c>
      <c r="F53" s="5"/>
      <c r="G53" s="6">
        <v>600.7</v>
      </c>
      <c r="H53" s="6">
        <f t="shared" si="2"/>
        <v>1201.4</v>
      </c>
      <c r="I53" s="6"/>
    </row>
    <row r="54" spans="1:9" ht="12.75">
      <c r="A54" s="20" t="s">
        <v>1876</v>
      </c>
      <c r="B54" s="20"/>
      <c r="C54" s="20"/>
      <c r="D54" s="21"/>
      <c r="E54" s="22"/>
      <c r="F54" s="21"/>
      <c r="G54" s="23"/>
      <c r="H54" s="23">
        <f>SUM(H4:H53)</f>
        <v>75336.09999999999</v>
      </c>
      <c r="I54" s="23"/>
    </row>
    <row r="55" spans="1:3" ht="12.75">
      <c r="A55" s="24"/>
      <c r="B55" s="24"/>
      <c r="C55" s="24"/>
    </row>
    <row r="56" spans="1:22" s="9" customFormat="1" ht="23.25" customHeight="1">
      <c r="A56" s="4" t="s">
        <v>1519</v>
      </c>
      <c r="B56" s="4"/>
      <c r="C56" s="4"/>
      <c r="D56" s="5"/>
      <c r="E56" s="6"/>
      <c r="F56" s="7"/>
      <c r="G56" s="115" t="s">
        <v>229</v>
      </c>
      <c r="H56" s="125"/>
      <c r="I56" s="6"/>
      <c r="J56" s="8"/>
      <c r="K56" s="8"/>
      <c r="L56" s="8"/>
      <c r="M56" s="8"/>
      <c r="N56" s="8"/>
      <c r="O56" s="8"/>
      <c r="P56" s="8"/>
      <c r="Q56" s="8"/>
      <c r="R56" s="8"/>
      <c r="S56" s="8"/>
      <c r="T56" s="8"/>
      <c r="U56" s="8"/>
      <c r="V56" s="8"/>
    </row>
    <row r="57" spans="1:22" s="9" customFormat="1" ht="18">
      <c r="A57" s="10" t="s">
        <v>113</v>
      </c>
      <c r="B57" s="10"/>
      <c r="C57" s="10"/>
      <c r="D57" s="5"/>
      <c r="E57" s="6"/>
      <c r="F57" s="1"/>
      <c r="G57" s="121" t="s">
        <v>1102</v>
      </c>
      <c r="H57" s="122"/>
      <c r="I57" s="11" t="s">
        <v>644</v>
      </c>
      <c r="J57" s="8"/>
      <c r="K57" s="8"/>
      <c r="L57" s="8"/>
      <c r="M57" s="8"/>
      <c r="N57" s="8"/>
      <c r="O57" s="8"/>
      <c r="P57" s="8"/>
      <c r="Q57" s="8"/>
      <c r="R57" s="8"/>
      <c r="S57" s="8"/>
      <c r="T57" s="8"/>
      <c r="U57" s="8"/>
      <c r="V57" s="8"/>
    </row>
    <row r="58" spans="1:9" s="27" customFormat="1" ht="12.75">
      <c r="A58" s="91" t="s">
        <v>409</v>
      </c>
      <c r="B58" s="91"/>
      <c r="C58" s="91"/>
      <c r="D58" s="89" t="s">
        <v>406</v>
      </c>
      <c r="E58" s="92" t="s">
        <v>2233</v>
      </c>
      <c r="F58" s="89" t="s">
        <v>407</v>
      </c>
      <c r="G58" s="90" t="s">
        <v>644</v>
      </c>
      <c r="H58" s="90" t="s">
        <v>1103</v>
      </c>
      <c r="I58" s="14" t="s">
        <v>408</v>
      </c>
    </row>
    <row r="59" spans="1:9" ht="25.5">
      <c r="A59" s="15" t="s">
        <v>117</v>
      </c>
      <c r="D59" s="5" t="s">
        <v>114</v>
      </c>
      <c r="E59" s="17">
        <v>1</v>
      </c>
      <c r="G59" s="6">
        <v>3337.2</v>
      </c>
      <c r="H59" s="6">
        <f>SUM(E59*G59)</f>
        <v>3337.2</v>
      </c>
      <c r="I59" s="6">
        <v>3350</v>
      </c>
    </row>
    <row r="60" spans="1:8" ht="12.75">
      <c r="A60" s="15" t="s">
        <v>118</v>
      </c>
      <c r="D60" s="5" t="s">
        <v>115</v>
      </c>
      <c r="E60" s="17">
        <v>2</v>
      </c>
      <c r="G60" s="6">
        <v>333.72</v>
      </c>
      <c r="H60" s="6">
        <f>SUM(E60*G60)</f>
        <v>667.44</v>
      </c>
    </row>
    <row r="61" spans="1:9" ht="25.5">
      <c r="A61" s="15" t="s">
        <v>119</v>
      </c>
      <c r="D61" s="5" t="s">
        <v>737</v>
      </c>
      <c r="E61" s="17">
        <v>1</v>
      </c>
      <c r="G61" s="6">
        <v>2669.76</v>
      </c>
      <c r="H61" s="6">
        <f>SUM(E61*G61)</f>
        <v>2669.76</v>
      </c>
      <c r="I61" s="6">
        <v>2700</v>
      </c>
    </row>
    <row r="62" spans="1:8" ht="12.75">
      <c r="A62" s="15" t="s">
        <v>118</v>
      </c>
      <c r="D62" s="5" t="s">
        <v>116</v>
      </c>
      <c r="E62" s="17">
        <v>2</v>
      </c>
      <c r="G62" s="6">
        <v>333.72</v>
      </c>
      <c r="H62" s="6">
        <f>SUM(E62*G62)</f>
        <v>667.44</v>
      </c>
    </row>
    <row r="64" spans="1:9" ht="12.75">
      <c r="A64" s="15" t="s">
        <v>2304</v>
      </c>
      <c r="D64" s="5" t="s">
        <v>120</v>
      </c>
      <c r="E64" s="17">
        <v>2</v>
      </c>
      <c r="G64" s="6">
        <v>1557.36</v>
      </c>
      <c r="H64" s="6">
        <f>SUM(E64*G64)</f>
        <v>3114.72</v>
      </c>
      <c r="I64" s="6">
        <v>1600</v>
      </c>
    </row>
    <row r="65" spans="1:8" ht="12.75">
      <c r="A65" s="15" t="s">
        <v>2305</v>
      </c>
      <c r="D65" s="5" t="s">
        <v>121</v>
      </c>
      <c r="E65" s="17">
        <v>4</v>
      </c>
      <c r="G65" s="6">
        <v>27.81</v>
      </c>
      <c r="H65" s="6">
        <f>SUM(E65*G65)</f>
        <v>111.24</v>
      </c>
    </row>
    <row r="66" spans="1:8" ht="12.75">
      <c r="A66" s="15" t="s">
        <v>2306</v>
      </c>
      <c r="D66" s="5" t="s">
        <v>122</v>
      </c>
      <c r="E66" s="17">
        <v>4</v>
      </c>
      <c r="G66" s="6">
        <v>27.81</v>
      </c>
      <c r="H66" s="6">
        <f>SUM(E66*G66)</f>
        <v>111.24</v>
      </c>
    </row>
    <row r="67" spans="1:8" ht="12.75">
      <c r="A67" s="15" t="s">
        <v>1104</v>
      </c>
      <c r="D67" s="5" t="s">
        <v>123</v>
      </c>
      <c r="E67" s="17">
        <v>4</v>
      </c>
      <c r="G67" s="6">
        <v>27.81</v>
      </c>
      <c r="H67" s="6">
        <f>SUM(E67*G67)</f>
        <v>111.24</v>
      </c>
    </row>
    <row r="68" spans="1:8" ht="12.75">
      <c r="A68" s="15" t="s">
        <v>2307</v>
      </c>
      <c r="D68" s="5" t="s">
        <v>124</v>
      </c>
      <c r="E68" s="17">
        <v>4</v>
      </c>
      <c r="G68" s="6">
        <v>27.81</v>
      </c>
      <c r="H68" s="6">
        <f>SUM(E68*G68)</f>
        <v>111.24</v>
      </c>
    </row>
    <row r="69" spans="1:22" s="9" customFormat="1" ht="23.25" customHeight="1">
      <c r="A69" s="4" t="s">
        <v>1519</v>
      </c>
      <c r="B69" s="141" t="s">
        <v>231</v>
      </c>
      <c r="C69" s="142"/>
      <c r="D69" s="5"/>
      <c r="E69" s="6"/>
      <c r="F69" s="7"/>
      <c r="G69" s="115" t="s">
        <v>229</v>
      </c>
      <c r="H69" s="125"/>
      <c r="I69" s="6"/>
      <c r="J69" s="8"/>
      <c r="K69" s="8"/>
      <c r="L69" s="8"/>
      <c r="M69" s="8"/>
      <c r="N69" s="8"/>
      <c r="O69" s="8"/>
      <c r="P69" s="8"/>
      <c r="Q69" s="8"/>
      <c r="R69" s="8"/>
      <c r="S69" s="8"/>
      <c r="T69" s="8"/>
      <c r="U69" s="8"/>
      <c r="V69" s="8"/>
    </row>
    <row r="70" spans="1:22" s="9" customFormat="1" ht="18">
      <c r="A70" s="10" t="s">
        <v>203</v>
      </c>
      <c r="B70" s="143"/>
      <c r="C70" s="144"/>
      <c r="D70" s="5"/>
      <c r="E70" s="6"/>
      <c r="F70" s="1"/>
      <c r="G70" s="121" t="s">
        <v>1102</v>
      </c>
      <c r="H70" s="122"/>
      <c r="I70" s="11" t="s">
        <v>644</v>
      </c>
      <c r="J70" s="8"/>
      <c r="K70" s="8"/>
      <c r="L70" s="8"/>
      <c r="M70" s="8"/>
      <c r="N70" s="8"/>
      <c r="O70" s="8"/>
      <c r="P70" s="8"/>
      <c r="Q70" s="8"/>
      <c r="R70" s="8"/>
      <c r="S70" s="8"/>
      <c r="T70" s="8"/>
      <c r="U70" s="8"/>
      <c r="V70" s="8"/>
    </row>
    <row r="71" spans="1:9" s="27" customFormat="1" ht="12.75">
      <c r="A71" s="91" t="s">
        <v>409</v>
      </c>
      <c r="B71" s="88" t="s">
        <v>197</v>
      </c>
      <c r="C71" s="88" t="s">
        <v>1510</v>
      </c>
      <c r="D71" s="89" t="s">
        <v>406</v>
      </c>
      <c r="E71" s="92" t="s">
        <v>2233</v>
      </c>
      <c r="F71" s="89" t="s">
        <v>407</v>
      </c>
      <c r="G71" s="90" t="s">
        <v>644</v>
      </c>
      <c r="H71" s="90" t="s">
        <v>1103</v>
      </c>
      <c r="I71" s="14" t="s">
        <v>408</v>
      </c>
    </row>
    <row r="72" spans="1:8" ht="12.75">
      <c r="A72" s="15" t="s">
        <v>1105</v>
      </c>
      <c r="D72" s="5" t="s">
        <v>125</v>
      </c>
      <c r="E72" s="17">
        <v>2</v>
      </c>
      <c r="G72" s="6">
        <v>27.81</v>
      </c>
      <c r="H72" s="6">
        <f>SUM(E72*G72)</f>
        <v>55.62</v>
      </c>
    </row>
    <row r="73" spans="1:8" ht="12.75">
      <c r="A73" s="15" t="s">
        <v>1106</v>
      </c>
      <c r="D73" s="5" t="s">
        <v>1751</v>
      </c>
      <c r="E73" s="17">
        <v>2</v>
      </c>
      <c r="G73" s="6">
        <v>27.81</v>
      </c>
      <c r="H73" s="6">
        <f>SUM(E73*G73)</f>
        <v>55.62</v>
      </c>
    </row>
    <row r="75" spans="1:9" ht="25.5">
      <c r="A75" s="15" t="s">
        <v>1704</v>
      </c>
      <c r="D75" s="5" t="s">
        <v>1222</v>
      </c>
      <c r="E75" s="17">
        <v>1</v>
      </c>
      <c r="G75" s="6">
        <v>333.72</v>
      </c>
      <c r="H75" s="6">
        <f>SUM(E75*G75)</f>
        <v>333.72</v>
      </c>
      <c r="I75" s="6">
        <v>350</v>
      </c>
    </row>
    <row r="76" spans="1:8" ht="12.75">
      <c r="A76" s="15" t="s">
        <v>235</v>
      </c>
      <c r="D76" s="5" t="s">
        <v>1223</v>
      </c>
      <c r="E76" s="17">
        <v>2</v>
      </c>
      <c r="G76" s="6">
        <v>55.62</v>
      </c>
      <c r="H76" s="6">
        <f>SUM(E76*G76)</f>
        <v>111.24</v>
      </c>
    </row>
    <row r="77" spans="1:8" ht="12.75">
      <c r="A77" s="15" t="s">
        <v>236</v>
      </c>
      <c r="D77" s="5" t="s">
        <v>1224</v>
      </c>
      <c r="E77" s="17">
        <v>2</v>
      </c>
      <c r="G77" s="6">
        <v>166.86</v>
      </c>
      <c r="H77" s="6">
        <f>SUM(E77*G77)</f>
        <v>333.72</v>
      </c>
    </row>
    <row r="78" spans="1:8" ht="12.75">
      <c r="A78" s="15" t="s">
        <v>237</v>
      </c>
      <c r="D78" s="5" t="s">
        <v>1225</v>
      </c>
      <c r="E78" s="17">
        <v>1</v>
      </c>
      <c r="G78" s="6">
        <v>111.24</v>
      </c>
      <c r="H78" s="6">
        <f>SUM(E78*G78)</f>
        <v>111.24</v>
      </c>
    </row>
    <row r="79" spans="1:8" ht="12.75">
      <c r="A79" s="15" t="s">
        <v>238</v>
      </c>
      <c r="D79" s="5" t="s">
        <v>1226</v>
      </c>
      <c r="E79" s="17">
        <v>1</v>
      </c>
      <c r="F79" s="5" t="s">
        <v>1328</v>
      </c>
      <c r="G79" s="6">
        <v>250.29</v>
      </c>
      <c r="H79" s="6">
        <f>SUM(E79*G79)</f>
        <v>250.29</v>
      </c>
    </row>
    <row r="81" spans="1:8" ht="12.75">
      <c r="A81" s="15" t="s">
        <v>1228</v>
      </c>
      <c r="D81" s="5" t="s">
        <v>1227</v>
      </c>
      <c r="E81" s="17">
        <v>2</v>
      </c>
      <c r="G81" s="6">
        <v>333.72</v>
      </c>
      <c r="H81" s="6">
        <f>SUM(E81*G81)</f>
        <v>667.44</v>
      </c>
    </row>
    <row r="83" spans="1:9" ht="12.75">
      <c r="A83" s="15" t="s">
        <v>1705</v>
      </c>
      <c r="D83" s="5" t="s">
        <v>1229</v>
      </c>
      <c r="E83" s="17">
        <v>2</v>
      </c>
      <c r="G83" s="6">
        <v>2224.8</v>
      </c>
      <c r="H83" s="6">
        <f aca="true" t="shared" si="3" ref="H83:H94">SUM(E83*G83)</f>
        <v>4449.6</v>
      </c>
      <c r="I83" s="6">
        <v>2250</v>
      </c>
    </row>
    <row r="84" spans="1:8" ht="25.5">
      <c r="A84" s="15" t="s">
        <v>2266</v>
      </c>
      <c r="D84" s="5" t="s">
        <v>1230</v>
      </c>
      <c r="E84" s="17">
        <v>4</v>
      </c>
      <c r="G84" s="6">
        <v>83.43</v>
      </c>
      <c r="H84" s="6">
        <f t="shared" si="3"/>
        <v>333.72</v>
      </c>
    </row>
    <row r="85" spans="1:8" ht="12.75">
      <c r="A85" s="15" t="s">
        <v>2380</v>
      </c>
      <c r="D85" s="5" t="s">
        <v>1231</v>
      </c>
      <c r="E85" s="17">
        <v>4</v>
      </c>
      <c r="G85" s="6">
        <v>83.43</v>
      </c>
      <c r="H85" s="6">
        <f t="shared" si="3"/>
        <v>333.72</v>
      </c>
    </row>
    <row r="86" spans="1:9" ht="12.75">
      <c r="A86" s="15" t="s">
        <v>2381</v>
      </c>
      <c r="D86" s="5" t="s">
        <v>1232</v>
      </c>
      <c r="E86" s="17">
        <v>4</v>
      </c>
      <c r="G86" s="6">
        <v>194.67</v>
      </c>
      <c r="H86" s="6">
        <f t="shared" si="3"/>
        <v>778.68</v>
      </c>
      <c r="I86" s="6">
        <v>200</v>
      </c>
    </row>
    <row r="87" spans="1:9" ht="12.75">
      <c r="A87" s="15" t="s">
        <v>2382</v>
      </c>
      <c r="D87" s="5" t="s">
        <v>1233</v>
      </c>
      <c r="E87" s="17">
        <v>4</v>
      </c>
      <c r="G87" s="6">
        <v>222.48</v>
      </c>
      <c r="H87" s="6">
        <f t="shared" si="3"/>
        <v>889.92</v>
      </c>
      <c r="I87" s="6">
        <v>225</v>
      </c>
    </row>
    <row r="88" spans="1:8" ht="12.75">
      <c r="A88" s="15" t="s">
        <v>1965</v>
      </c>
      <c r="D88" s="5" t="s">
        <v>1234</v>
      </c>
      <c r="E88" s="17">
        <v>2</v>
      </c>
      <c r="G88" s="6">
        <v>50.06</v>
      </c>
      <c r="H88" s="6">
        <f t="shared" si="3"/>
        <v>100.12</v>
      </c>
    </row>
    <row r="89" spans="1:8" ht="12.75">
      <c r="A89" s="15" t="s">
        <v>1966</v>
      </c>
      <c r="D89" s="5" t="s">
        <v>1235</v>
      </c>
      <c r="E89" s="17">
        <v>2</v>
      </c>
      <c r="G89" s="6">
        <v>50.06</v>
      </c>
      <c r="H89" s="6">
        <f t="shared" si="3"/>
        <v>100.12</v>
      </c>
    </row>
    <row r="90" spans="1:8" ht="12.75">
      <c r="A90" s="15" t="s">
        <v>1967</v>
      </c>
      <c r="D90" s="5" t="s">
        <v>1236</v>
      </c>
      <c r="E90" s="17">
        <v>6</v>
      </c>
      <c r="G90" s="6">
        <v>33.37</v>
      </c>
      <c r="H90" s="6">
        <f t="shared" si="3"/>
        <v>200.21999999999997</v>
      </c>
    </row>
    <row r="91" spans="1:8" ht="12.75">
      <c r="A91" s="15" t="s">
        <v>1968</v>
      </c>
      <c r="D91" s="5" t="s">
        <v>1367</v>
      </c>
      <c r="E91" s="17">
        <v>6</v>
      </c>
      <c r="G91" s="6">
        <v>33.37</v>
      </c>
      <c r="H91" s="6">
        <f t="shared" si="3"/>
        <v>200.21999999999997</v>
      </c>
    </row>
    <row r="92" spans="1:9" s="28" customFormat="1" ht="12.75">
      <c r="A92" s="15" t="s">
        <v>145</v>
      </c>
      <c r="B92" s="15"/>
      <c r="C92" s="15"/>
      <c r="D92" s="5" t="s">
        <v>1368</v>
      </c>
      <c r="E92" s="17">
        <v>4</v>
      </c>
      <c r="F92" s="5" t="s">
        <v>2379</v>
      </c>
      <c r="G92" s="6">
        <v>333.72</v>
      </c>
      <c r="H92" s="6">
        <f t="shared" si="3"/>
        <v>1334.88</v>
      </c>
      <c r="I92" s="6">
        <v>335</v>
      </c>
    </row>
    <row r="93" spans="1:8" ht="12.75">
      <c r="A93" s="15" t="s">
        <v>1969</v>
      </c>
      <c r="D93" s="5" t="s">
        <v>1369</v>
      </c>
      <c r="E93" s="17">
        <v>4</v>
      </c>
      <c r="G93" s="6">
        <v>33.37</v>
      </c>
      <c r="H93" s="6">
        <f t="shared" si="3"/>
        <v>133.48</v>
      </c>
    </row>
    <row r="94" spans="1:8" ht="12.75">
      <c r="A94" s="15" t="s">
        <v>1970</v>
      </c>
      <c r="D94" s="5" t="s">
        <v>1370</v>
      </c>
      <c r="E94" s="17">
        <v>4</v>
      </c>
      <c r="G94" s="6">
        <v>33.37</v>
      </c>
      <c r="H94" s="6">
        <f t="shared" si="3"/>
        <v>133.48</v>
      </c>
    </row>
    <row r="96" spans="1:9" ht="12.75">
      <c r="A96" s="15" t="s">
        <v>1706</v>
      </c>
      <c r="D96" s="5" t="s">
        <v>1371</v>
      </c>
      <c r="E96" s="17">
        <v>1</v>
      </c>
      <c r="G96" s="6">
        <v>333.72</v>
      </c>
      <c r="H96" s="6">
        <f>SUM(E96*G96)</f>
        <v>333.72</v>
      </c>
      <c r="I96" s="6">
        <v>335</v>
      </c>
    </row>
    <row r="97" spans="1:8" ht="12.75">
      <c r="A97" s="15" t="s">
        <v>1375</v>
      </c>
      <c r="D97" s="5" t="s">
        <v>1372</v>
      </c>
      <c r="E97" s="17">
        <v>4</v>
      </c>
      <c r="G97" s="6">
        <v>77.87</v>
      </c>
      <c r="H97" s="6">
        <f>SUM(E97*G97)</f>
        <v>311.48</v>
      </c>
    </row>
    <row r="98" spans="1:8" ht="12.75">
      <c r="A98" s="15" t="s">
        <v>2050</v>
      </c>
      <c r="D98" s="5" t="s">
        <v>1373</v>
      </c>
      <c r="E98" s="17">
        <v>2</v>
      </c>
      <c r="G98" s="6">
        <v>44.5</v>
      </c>
      <c r="H98" s="6">
        <f>SUM(E98*G98)</f>
        <v>89</v>
      </c>
    </row>
    <row r="99" spans="1:8" ht="12.75">
      <c r="A99" s="15" t="s">
        <v>2049</v>
      </c>
      <c r="D99" s="5" t="s">
        <v>1374</v>
      </c>
      <c r="E99" s="17">
        <v>2</v>
      </c>
      <c r="G99" s="6">
        <v>13.35</v>
      </c>
      <c r="H99" s="6">
        <f>SUM(E99*G99)</f>
        <v>26.7</v>
      </c>
    </row>
    <row r="101" spans="1:9" s="29" customFormat="1" ht="25.5">
      <c r="A101" s="15" t="s">
        <v>1707</v>
      </c>
      <c r="B101" s="15"/>
      <c r="C101" s="15"/>
      <c r="D101" s="5" t="s">
        <v>1376</v>
      </c>
      <c r="E101" s="17">
        <v>2</v>
      </c>
      <c r="F101" s="5"/>
      <c r="G101" s="6">
        <v>333.72</v>
      </c>
      <c r="H101" s="6">
        <f>SUM(E101*G101)</f>
        <v>667.44</v>
      </c>
      <c r="I101" s="6">
        <v>335</v>
      </c>
    </row>
    <row r="102" spans="1:8" ht="12.75">
      <c r="A102" s="15" t="s">
        <v>1107</v>
      </c>
      <c r="D102" s="5" t="s">
        <v>1377</v>
      </c>
      <c r="E102" s="17">
        <v>2</v>
      </c>
      <c r="G102" s="6">
        <v>2.22</v>
      </c>
      <c r="H102" s="6">
        <f>SUM(E102*G102)</f>
        <v>4.44</v>
      </c>
    </row>
    <row r="103" spans="1:8" ht="12.75">
      <c r="A103" s="15" t="s">
        <v>1108</v>
      </c>
      <c r="D103" s="5" t="s">
        <v>1378</v>
      </c>
      <c r="E103" s="17">
        <v>100</v>
      </c>
      <c r="F103" s="5" t="s">
        <v>1328</v>
      </c>
      <c r="G103" s="6">
        <v>7.79</v>
      </c>
      <c r="H103" s="6">
        <f>SUM(E103*G103)</f>
        <v>779</v>
      </c>
    </row>
    <row r="104" spans="1:8" ht="25.5">
      <c r="A104" s="15" t="s">
        <v>1109</v>
      </c>
      <c r="D104" s="5" t="s">
        <v>1379</v>
      </c>
      <c r="E104" s="17">
        <v>100</v>
      </c>
      <c r="F104" s="5" t="s">
        <v>1328</v>
      </c>
      <c r="G104" s="6">
        <v>7.79</v>
      </c>
      <c r="H104" s="6">
        <f>SUM(E104*G104)</f>
        <v>779</v>
      </c>
    </row>
    <row r="105" spans="1:8" ht="23.25" customHeight="1">
      <c r="A105" s="4" t="s">
        <v>1519</v>
      </c>
      <c r="B105" s="141" t="s">
        <v>231</v>
      </c>
      <c r="C105" s="142"/>
      <c r="E105" s="6"/>
      <c r="F105" s="7"/>
      <c r="G105" s="115" t="s">
        <v>229</v>
      </c>
      <c r="H105" s="125"/>
    </row>
    <row r="106" spans="1:8" ht="18">
      <c r="A106" s="10" t="s">
        <v>203</v>
      </c>
      <c r="B106" s="143"/>
      <c r="C106" s="144"/>
      <c r="E106" s="6"/>
      <c r="F106" s="1"/>
      <c r="G106" s="121" t="s">
        <v>1102</v>
      </c>
      <c r="H106" s="122"/>
    </row>
    <row r="107" spans="1:8" ht="12.75">
      <c r="A107" s="91" t="s">
        <v>409</v>
      </c>
      <c r="B107" s="88" t="s">
        <v>197</v>
      </c>
      <c r="C107" s="88" t="s">
        <v>1510</v>
      </c>
      <c r="D107" s="89" t="s">
        <v>406</v>
      </c>
      <c r="E107" s="92" t="s">
        <v>2233</v>
      </c>
      <c r="F107" s="89" t="s">
        <v>407</v>
      </c>
      <c r="G107" s="90" t="s">
        <v>644</v>
      </c>
      <c r="H107" s="90" t="s">
        <v>1103</v>
      </c>
    </row>
    <row r="108" spans="1:9" ht="12.75">
      <c r="A108" s="15" t="s">
        <v>1110</v>
      </c>
      <c r="D108" s="5" t="s">
        <v>1380</v>
      </c>
      <c r="E108" s="17">
        <v>2</v>
      </c>
      <c r="G108" s="6">
        <v>55.62</v>
      </c>
      <c r="H108" s="6">
        <f>SUM(E108*G108)</f>
        <v>111.24</v>
      </c>
      <c r="I108" s="6">
        <v>225</v>
      </c>
    </row>
    <row r="109" spans="1:8" ht="12.75">
      <c r="A109" s="15" t="s">
        <v>1111</v>
      </c>
      <c r="D109" s="5" t="s">
        <v>1381</v>
      </c>
      <c r="E109" s="17">
        <v>2</v>
      </c>
      <c r="G109" s="6">
        <v>66.74</v>
      </c>
      <c r="H109" s="6">
        <f>SUM(E109*G109)</f>
        <v>133.48</v>
      </c>
    </row>
    <row r="111" spans="1:9" ht="12.75">
      <c r="A111" s="15" t="s">
        <v>1708</v>
      </c>
      <c r="D111" s="5" t="s">
        <v>1382</v>
      </c>
      <c r="E111" s="17">
        <v>2</v>
      </c>
      <c r="G111" s="6">
        <v>200.23</v>
      </c>
      <c r="H111" s="6">
        <f>SUM(E111*G111)</f>
        <v>400.46</v>
      </c>
      <c r="I111" s="6">
        <v>335</v>
      </c>
    </row>
    <row r="112" spans="1:22" s="9" customFormat="1" ht="12.75">
      <c r="A112" s="15" t="s">
        <v>1384</v>
      </c>
      <c r="B112" s="15"/>
      <c r="C112" s="15"/>
      <c r="D112" s="5" t="s">
        <v>1383</v>
      </c>
      <c r="E112" s="17">
        <v>2</v>
      </c>
      <c r="F112" s="5"/>
      <c r="G112" s="6">
        <v>83.43</v>
      </c>
      <c r="H112" s="6">
        <f>SUM(E112*G112)</f>
        <v>166.86</v>
      </c>
      <c r="I112" s="6"/>
      <c r="J112" s="8"/>
      <c r="K112" s="8"/>
      <c r="L112" s="8"/>
      <c r="M112" s="8"/>
      <c r="N112" s="8"/>
      <c r="O112" s="8"/>
      <c r="P112" s="8"/>
      <c r="Q112" s="8"/>
      <c r="R112" s="8"/>
      <c r="S112" s="8"/>
      <c r="T112" s="8"/>
      <c r="U112" s="8"/>
      <c r="V112" s="8"/>
    </row>
    <row r="113" spans="1:22" s="9" customFormat="1" ht="12.75">
      <c r="A113" s="15"/>
      <c r="B113" s="15"/>
      <c r="C113" s="15"/>
      <c r="D113" s="5"/>
      <c r="E113" s="17"/>
      <c r="F113" s="5"/>
      <c r="G113" s="6"/>
      <c r="H113" s="6"/>
      <c r="I113" s="11" t="s">
        <v>644</v>
      </c>
      <c r="J113" s="8"/>
      <c r="K113" s="8"/>
      <c r="L113" s="8"/>
      <c r="M113" s="8"/>
      <c r="N113" s="8"/>
      <c r="O113" s="8"/>
      <c r="P113" s="8"/>
      <c r="Q113" s="8"/>
      <c r="R113" s="8"/>
      <c r="S113" s="8"/>
      <c r="T113" s="8"/>
      <c r="U113" s="8"/>
      <c r="V113" s="8"/>
    </row>
    <row r="114" spans="1:9" s="27" customFormat="1" ht="12.75">
      <c r="A114" s="15" t="s">
        <v>1709</v>
      </c>
      <c r="B114" s="15"/>
      <c r="C114" s="15"/>
      <c r="D114" s="5" t="s">
        <v>1385</v>
      </c>
      <c r="E114" s="17">
        <v>2</v>
      </c>
      <c r="F114" s="5"/>
      <c r="G114" s="6">
        <v>333.72</v>
      </c>
      <c r="H114" s="6">
        <f>SUM(E114*G114)</f>
        <v>667.44</v>
      </c>
      <c r="I114" s="14" t="s">
        <v>408</v>
      </c>
    </row>
    <row r="115" spans="1:9" s="27" customFormat="1" ht="12.75">
      <c r="A115" s="25"/>
      <c r="B115" s="12"/>
      <c r="C115" s="12"/>
      <c r="D115" s="13"/>
      <c r="E115" s="26"/>
      <c r="F115" s="13"/>
      <c r="G115" s="1"/>
      <c r="H115" s="1"/>
      <c r="I115" s="14"/>
    </row>
    <row r="116" spans="1:9" ht="12.75">
      <c r="A116" s="15" t="s">
        <v>2152</v>
      </c>
      <c r="D116" s="5" t="s">
        <v>1386</v>
      </c>
      <c r="E116" s="17">
        <v>2</v>
      </c>
      <c r="G116" s="6">
        <v>166.86</v>
      </c>
      <c r="H116" s="6">
        <f>SUM(E116*G116)</f>
        <v>333.72</v>
      </c>
      <c r="I116" s="6">
        <v>170</v>
      </c>
    </row>
    <row r="117" spans="1:8" ht="25.5">
      <c r="A117" s="15" t="s">
        <v>1112</v>
      </c>
      <c r="D117" s="5" t="s">
        <v>1387</v>
      </c>
      <c r="E117" s="17">
        <v>12</v>
      </c>
      <c r="G117" s="6">
        <v>22.25</v>
      </c>
      <c r="H117" s="6">
        <f>SUM(E117*G117)</f>
        <v>267</v>
      </c>
    </row>
    <row r="118" spans="1:8" ht="25.5">
      <c r="A118" s="15" t="s">
        <v>757</v>
      </c>
      <c r="D118" s="5" t="s">
        <v>2153</v>
      </c>
      <c r="E118" s="17">
        <v>12</v>
      </c>
      <c r="G118" s="6">
        <v>55.62</v>
      </c>
      <c r="H118" s="6">
        <f>SUM(E118*G118)</f>
        <v>667.4399999999999</v>
      </c>
    </row>
    <row r="119" spans="1:9" ht="11.25" customHeight="1">
      <c r="A119" s="20" t="s">
        <v>1876</v>
      </c>
      <c r="B119" s="20"/>
      <c r="C119" s="20"/>
      <c r="D119" s="21"/>
      <c r="E119" s="22"/>
      <c r="F119" s="21"/>
      <c r="G119" s="23"/>
      <c r="H119" s="23">
        <f>SUM(H59:H118)</f>
        <v>27546.99</v>
      </c>
      <c r="I119" s="23"/>
    </row>
    <row r="120" spans="1:3" ht="11.25" customHeight="1">
      <c r="A120" s="24"/>
      <c r="B120" s="24"/>
      <c r="C120" s="24"/>
    </row>
    <row r="121" spans="1:22" s="9" customFormat="1" ht="23.25" customHeight="1">
      <c r="A121" s="4" t="s">
        <v>1519</v>
      </c>
      <c r="B121" s="141" t="s">
        <v>231</v>
      </c>
      <c r="C121" s="171"/>
      <c r="D121" s="5"/>
      <c r="E121" s="6"/>
      <c r="F121" s="7"/>
      <c r="G121" s="115" t="s">
        <v>229</v>
      </c>
      <c r="H121" s="125"/>
      <c r="I121" s="6"/>
      <c r="J121" s="8"/>
      <c r="K121" s="8"/>
      <c r="L121" s="8"/>
      <c r="M121" s="8"/>
      <c r="N121" s="8"/>
      <c r="O121" s="8"/>
      <c r="P121" s="8"/>
      <c r="Q121" s="8"/>
      <c r="R121" s="8"/>
      <c r="S121" s="8"/>
      <c r="T121" s="8"/>
      <c r="U121" s="8"/>
      <c r="V121" s="8"/>
    </row>
    <row r="122" spans="1:22" s="9" customFormat="1" ht="18">
      <c r="A122" s="10" t="s">
        <v>1388</v>
      </c>
      <c r="B122" s="172"/>
      <c r="C122" s="173"/>
      <c r="D122" s="5"/>
      <c r="E122" s="6"/>
      <c r="F122" s="1"/>
      <c r="G122" s="121" t="s">
        <v>1102</v>
      </c>
      <c r="H122" s="122"/>
      <c r="I122" s="11" t="s">
        <v>644</v>
      </c>
      <c r="J122" s="8"/>
      <c r="K122" s="8"/>
      <c r="L122" s="8"/>
      <c r="M122" s="8"/>
      <c r="N122" s="8"/>
      <c r="O122" s="8"/>
      <c r="P122" s="8"/>
      <c r="Q122" s="8"/>
      <c r="R122" s="8"/>
      <c r="S122" s="8"/>
      <c r="T122" s="8"/>
      <c r="U122" s="8"/>
      <c r="V122" s="8"/>
    </row>
    <row r="123" spans="1:9" ht="12.75">
      <c r="A123" s="91" t="s">
        <v>409</v>
      </c>
      <c r="B123" s="91"/>
      <c r="C123" s="91"/>
      <c r="D123" s="89" t="s">
        <v>406</v>
      </c>
      <c r="E123" s="89" t="s">
        <v>2233</v>
      </c>
      <c r="F123" s="89" t="s">
        <v>407</v>
      </c>
      <c r="G123" s="90" t="s">
        <v>644</v>
      </c>
      <c r="H123" s="90" t="s">
        <v>1103</v>
      </c>
      <c r="I123" s="14" t="s">
        <v>408</v>
      </c>
    </row>
    <row r="124" spans="1:9" ht="12.75">
      <c r="A124" s="15" t="s">
        <v>146</v>
      </c>
      <c r="D124" s="5" t="s">
        <v>1389</v>
      </c>
      <c r="E124" s="17">
        <v>1</v>
      </c>
      <c r="F124" s="5" t="s">
        <v>788</v>
      </c>
      <c r="G124" s="6">
        <v>2831.06</v>
      </c>
      <c r="H124" s="6">
        <f>SUM(E124*G124)</f>
        <v>2831.06</v>
      </c>
      <c r="I124" s="6">
        <v>2850</v>
      </c>
    </row>
    <row r="125" spans="1:8" ht="12.75">
      <c r="A125" s="15" t="s">
        <v>147</v>
      </c>
      <c r="D125" s="5" t="s">
        <v>1390</v>
      </c>
      <c r="E125" s="17">
        <v>1</v>
      </c>
      <c r="F125" s="5" t="s">
        <v>788</v>
      </c>
      <c r="G125" s="6">
        <v>38.93</v>
      </c>
      <c r="H125" s="6">
        <f>SUM(E125*G125)</f>
        <v>38.93</v>
      </c>
    </row>
    <row r="126" spans="1:8" ht="12.75">
      <c r="A126" s="15" t="s">
        <v>148</v>
      </c>
      <c r="D126" s="5" t="s">
        <v>1391</v>
      </c>
      <c r="E126" s="17">
        <v>1</v>
      </c>
      <c r="F126" s="5" t="s">
        <v>788</v>
      </c>
      <c r="G126" s="6">
        <v>33.37</v>
      </c>
      <c r="H126" s="6">
        <f>SUM(E126*G126)</f>
        <v>33.37</v>
      </c>
    </row>
    <row r="127" spans="1:8" ht="12.75">
      <c r="A127" s="15" t="s">
        <v>149</v>
      </c>
      <c r="D127" s="5" t="s">
        <v>1392</v>
      </c>
      <c r="E127" s="17">
        <v>1</v>
      </c>
      <c r="F127" s="5" t="s">
        <v>788</v>
      </c>
      <c r="G127" s="6">
        <v>33.37</v>
      </c>
      <c r="H127" s="6">
        <f>SUM(E127*G127)</f>
        <v>33.37</v>
      </c>
    </row>
    <row r="129" spans="1:9" ht="12.75">
      <c r="A129" s="15" t="s">
        <v>150</v>
      </c>
      <c r="D129" s="5" t="s">
        <v>1393</v>
      </c>
      <c r="E129" s="17">
        <v>1</v>
      </c>
      <c r="F129" s="5" t="s">
        <v>788</v>
      </c>
      <c r="G129" s="6">
        <v>2113.56</v>
      </c>
      <c r="H129" s="6">
        <f aca="true" t="shared" si="4" ref="H129:H136">SUM(E129*G129)</f>
        <v>2113.56</v>
      </c>
      <c r="I129" s="6">
        <v>2200</v>
      </c>
    </row>
    <row r="130" spans="1:8" ht="12.75">
      <c r="A130" s="15" t="s">
        <v>147</v>
      </c>
      <c r="D130" s="5" t="s">
        <v>1394</v>
      </c>
      <c r="E130" s="17">
        <v>1</v>
      </c>
      <c r="F130" s="5" t="s">
        <v>788</v>
      </c>
      <c r="G130" s="6">
        <v>38.93</v>
      </c>
      <c r="H130" s="6">
        <f t="shared" si="4"/>
        <v>38.93</v>
      </c>
    </row>
    <row r="131" spans="1:8" ht="12.75">
      <c r="A131" s="15" t="s">
        <v>148</v>
      </c>
      <c r="D131" s="5" t="s">
        <v>1395</v>
      </c>
      <c r="E131" s="17">
        <v>1</v>
      </c>
      <c r="F131" s="5" t="s">
        <v>788</v>
      </c>
      <c r="G131" s="6">
        <v>33.37</v>
      </c>
      <c r="H131" s="6">
        <f t="shared" si="4"/>
        <v>33.37</v>
      </c>
    </row>
    <row r="132" spans="1:8" ht="12.75">
      <c r="A132" s="15" t="s">
        <v>149</v>
      </c>
      <c r="D132" s="5" t="s">
        <v>1396</v>
      </c>
      <c r="E132" s="17">
        <v>1</v>
      </c>
      <c r="F132" s="5" t="s">
        <v>788</v>
      </c>
      <c r="G132" s="6">
        <v>33.37</v>
      </c>
      <c r="H132" s="6">
        <f t="shared" si="4"/>
        <v>33.37</v>
      </c>
    </row>
    <row r="133" spans="1:9" ht="25.5">
      <c r="A133" s="15" t="s">
        <v>2383</v>
      </c>
      <c r="D133" s="5" t="s">
        <v>1397</v>
      </c>
      <c r="E133" s="17">
        <v>1</v>
      </c>
      <c r="F133" s="5" t="s">
        <v>788</v>
      </c>
      <c r="G133" s="6">
        <v>2336.04</v>
      </c>
      <c r="H133" s="6">
        <f t="shared" si="4"/>
        <v>2336.04</v>
      </c>
      <c r="I133" s="6">
        <v>2350</v>
      </c>
    </row>
    <row r="134" spans="1:9" s="29" customFormat="1" ht="25.5">
      <c r="A134" s="15" t="s">
        <v>2384</v>
      </c>
      <c r="B134" s="15"/>
      <c r="C134" s="15"/>
      <c r="D134" s="5" t="s">
        <v>1398</v>
      </c>
      <c r="E134" s="17">
        <v>6</v>
      </c>
      <c r="F134" s="5" t="s">
        <v>2385</v>
      </c>
      <c r="G134" s="6">
        <v>778.68</v>
      </c>
      <c r="H134" s="6">
        <f t="shared" si="4"/>
        <v>4672.08</v>
      </c>
      <c r="I134" s="6">
        <v>800</v>
      </c>
    </row>
    <row r="135" spans="1:9" ht="25.5">
      <c r="A135" s="15" t="s">
        <v>2386</v>
      </c>
      <c r="D135" s="5" t="s">
        <v>1399</v>
      </c>
      <c r="E135" s="17">
        <v>6</v>
      </c>
      <c r="F135" s="5" t="s">
        <v>2385</v>
      </c>
      <c r="G135" s="6">
        <v>778.68</v>
      </c>
      <c r="H135" s="6">
        <f t="shared" si="4"/>
        <v>4672.08</v>
      </c>
      <c r="I135" s="6">
        <v>800</v>
      </c>
    </row>
    <row r="136" spans="1:9" ht="25.5">
      <c r="A136" s="15" t="s">
        <v>2388</v>
      </c>
      <c r="D136" s="5" t="s">
        <v>1400</v>
      </c>
      <c r="E136" s="17">
        <v>2</v>
      </c>
      <c r="F136" s="5" t="s">
        <v>788</v>
      </c>
      <c r="G136" s="6">
        <v>333.72</v>
      </c>
      <c r="H136" s="6">
        <f t="shared" si="4"/>
        <v>667.44</v>
      </c>
      <c r="I136" s="6">
        <v>350</v>
      </c>
    </row>
    <row r="137" spans="1:9" ht="23.25" customHeight="1">
      <c r="A137" s="4" t="s">
        <v>1519</v>
      </c>
      <c r="B137" s="141" t="s">
        <v>230</v>
      </c>
      <c r="C137" s="142"/>
      <c r="E137" s="6"/>
      <c r="F137" s="7"/>
      <c r="G137" s="115" t="s">
        <v>229</v>
      </c>
      <c r="H137" s="125"/>
      <c r="I137" s="6">
        <v>330</v>
      </c>
    </row>
    <row r="138" spans="1:9" ht="18">
      <c r="A138" s="10" t="s">
        <v>204</v>
      </c>
      <c r="B138" s="143"/>
      <c r="C138" s="144"/>
      <c r="E138" s="6"/>
      <c r="F138" s="1"/>
      <c r="G138" s="121" t="s">
        <v>1102</v>
      </c>
      <c r="H138" s="122"/>
      <c r="I138" s="6">
        <v>750</v>
      </c>
    </row>
    <row r="139" spans="1:22" s="9" customFormat="1" ht="12.75">
      <c r="A139" s="91" t="s">
        <v>409</v>
      </c>
      <c r="B139" s="88" t="s">
        <v>197</v>
      </c>
      <c r="C139" s="88" t="s">
        <v>1510</v>
      </c>
      <c r="D139" s="89" t="s">
        <v>406</v>
      </c>
      <c r="E139" s="89" t="s">
        <v>2233</v>
      </c>
      <c r="F139" s="89" t="s">
        <v>407</v>
      </c>
      <c r="G139" s="90" t="s">
        <v>644</v>
      </c>
      <c r="H139" s="90" t="s">
        <v>1103</v>
      </c>
      <c r="I139" s="6"/>
      <c r="J139" s="8"/>
      <c r="K139" s="8"/>
      <c r="L139" s="8"/>
      <c r="M139" s="8"/>
      <c r="N139" s="8"/>
      <c r="O139" s="8"/>
      <c r="P139" s="8"/>
      <c r="Q139" s="8"/>
      <c r="R139" s="8"/>
      <c r="S139" s="8"/>
      <c r="T139" s="8"/>
      <c r="U139" s="8"/>
      <c r="V139" s="8"/>
    </row>
    <row r="140" spans="1:22" s="9" customFormat="1" ht="25.5">
      <c r="A140" s="15" t="s">
        <v>2389</v>
      </c>
      <c r="B140" s="15"/>
      <c r="C140" s="15"/>
      <c r="D140" s="5" t="s">
        <v>1401</v>
      </c>
      <c r="E140" s="17">
        <v>2</v>
      </c>
      <c r="F140" s="5" t="s">
        <v>788</v>
      </c>
      <c r="G140" s="6">
        <v>333.72</v>
      </c>
      <c r="H140" s="6">
        <f>SUM(E140*G140)</f>
        <v>667.44</v>
      </c>
      <c r="I140" s="11" t="s">
        <v>644</v>
      </c>
      <c r="J140" s="8"/>
      <c r="K140" s="8"/>
      <c r="L140" s="8"/>
      <c r="M140" s="8"/>
      <c r="N140" s="8"/>
      <c r="O140" s="8"/>
      <c r="P140" s="8"/>
      <c r="Q140" s="8"/>
      <c r="R140" s="8"/>
      <c r="S140" s="8"/>
      <c r="T140" s="8"/>
      <c r="U140" s="8"/>
      <c r="V140" s="8"/>
    </row>
    <row r="141" spans="1:9" ht="25.5">
      <c r="A141" s="15" t="s">
        <v>2390</v>
      </c>
      <c r="D141" s="5" t="s">
        <v>1402</v>
      </c>
      <c r="E141" s="17">
        <v>1</v>
      </c>
      <c r="F141" s="5" t="s">
        <v>788</v>
      </c>
      <c r="G141" s="6">
        <v>723.06</v>
      </c>
      <c r="H141" s="6">
        <f>SUM(E141*G141)</f>
        <v>723.06</v>
      </c>
      <c r="I141" s="14" t="s">
        <v>408</v>
      </c>
    </row>
    <row r="142" spans="1:9" ht="12.75">
      <c r="A142" s="25"/>
      <c r="B142" s="12"/>
      <c r="C142" s="12"/>
      <c r="D142" s="13"/>
      <c r="E142" s="13"/>
      <c r="F142" s="13"/>
      <c r="G142" s="1"/>
      <c r="H142" s="1"/>
      <c r="I142" s="14"/>
    </row>
    <row r="143" spans="1:9" ht="12.75">
      <c r="A143" s="15" t="s">
        <v>10</v>
      </c>
      <c r="D143" s="5" t="s">
        <v>1403</v>
      </c>
      <c r="E143" s="17">
        <v>1</v>
      </c>
      <c r="F143" s="5" t="s">
        <v>788</v>
      </c>
      <c r="G143" s="6">
        <v>2447.28</v>
      </c>
      <c r="H143" s="6">
        <f>SUM(E143*G143)</f>
        <v>2447.28</v>
      </c>
      <c r="I143" s="6">
        <v>2500</v>
      </c>
    </row>
    <row r="144" spans="1:8" ht="25.5">
      <c r="A144" s="15" t="s">
        <v>2387</v>
      </c>
      <c r="D144" s="5" t="s">
        <v>1404</v>
      </c>
      <c r="E144" s="17">
        <v>4</v>
      </c>
      <c r="F144" s="5" t="s">
        <v>788</v>
      </c>
      <c r="G144" s="6">
        <v>22.25</v>
      </c>
      <c r="H144" s="6">
        <f>SUM(E144*G144)</f>
        <v>89</v>
      </c>
    </row>
    <row r="146" spans="1:9" s="29" customFormat="1" ht="25.5">
      <c r="A146" s="15" t="s">
        <v>2391</v>
      </c>
      <c r="B146" s="15"/>
      <c r="C146" s="15"/>
      <c r="D146" s="5" t="s">
        <v>1405</v>
      </c>
      <c r="E146" s="17">
        <v>2</v>
      </c>
      <c r="F146" s="5" t="s">
        <v>2385</v>
      </c>
      <c r="G146" s="6">
        <v>133.49</v>
      </c>
      <c r="H146" s="6">
        <f>SUM(E146*G146)</f>
        <v>266.98</v>
      </c>
      <c r="I146" s="6"/>
    </row>
    <row r="147" spans="1:9" s="29" customFormat="1" ht="25.5">
      <c r="A147" s="15" t="s">
        <v>2392</v>
      </c>
      <c r="B147" s="15"/>
      <c r="C147" s="15"/>
      <c r="D147" s="5" t="s">
        <v>1406</v>
      </c>
      <c r="E147" s="17">
        <v>2</v>
      </c>
      <c r="F147" s="5" t="s">
        <v>2385</v>
      </c>
      <c r="G147" s="6">
        <v>200.23</v>
      </c>
      <c r="H147" s="6">
        <f>SUM(E147*G147)</f>
        <v>400.46</v>
      </c>
      <c r="I147" s="6"/>
    </row>
    <row r="148" spans="1:9" ht="25.5">
      <c r="A148" s="15" t="s">
        <v>2393</v>
      </c>
      <c r="D148" s="5" t="s">
        <v>1407</v>
      </c>
      <c r="E148" s="17">
        <v>2</v>
      </c>
      <c r="F148" s="5" t="s">
        <v>788</v>
      </c>
      <c r="G148" s="6">
        <v>444.96</v>
      </c>
      <c r="H148" s="6">
        <f>SUM(E148*G148)</f>
        <v>889.92</v>
      </c>
      <c r="I148" s="6">
        <v>450</v>
      </c>
    </row>
    <row r="149" spans="1:8" ht="25.5">
      <c r="A149" s="15" t="s">
        <v>2394</v>
      </c>
      <c r="D149" s="5" t="s">
        <v>1408</v>
      </c>
      <c r="E149" s="17">
        <v>1</v>
      </c>
      <c r="F149" s="5" t="s">
        <v>788</v>
      </c>
      <c r="G149" s="6">
        <v>371.52</v>
      </c>
      <c r="H149" s="6">
        <f>SUM(E149*G149)</f>
        <v>371.52</v>
      </c>
    </row>
    <row r="151" spans="1:9" ht="25.5">
      <c r="A151" s="15" t="s">
        <v>1113</v>
      </c>
      <c r="D151" s="5" t="s">
        <v>1137</v>
      </c>
      <c r="E151" s="17">
        <v>1</v>
      </c>
      <c r="F151" s="5" t="s">
        <v>788</v>
      </c>
      <c r="G151" s="6">
        <v>5005.8</v>
      </c>
      <c r="H151" s="6">
        <f aca="true" t="shared" si="5" ref="H151:H161">SUM(E151*G151)</f>
        <v>5005.8</v>
      </c>
      <c r="I151" s="6">
        <v>5100</v>
      </c>
    </row>
    <row r="152" spans="1:8" ht="12.75">
      <c r="A152" s="15" t="s">
        <v>801</v>
      </c>
      <c r="D152" s="5" t="s">
        <v>1138</v>
      </c>
      <c r="E152" s="17">
        <v>5</v>
      </c>
      <c r="G152" s="6">
        <v>13.35</v>
      </c>
      <c r="H152" s="6">
        <f t="shared" si="5"/>
        <v>66.75</v>
      </c>
    </row>
    <row r="153" spans="1:8" ht="12.75">
      <c r="A153" s="15" t="s">
        <v>802</v>
      </c>
      <c r="D153" s="5" t="s">
        <v>1139</v>
      </c>
      <c r="E153" s="17">
        <v>5</v>
      </c>
      <c r="G153" s="6">
        <v>2.22</v>
      </c>
      <c r="H153" s="6">
        <f t="shared" si="5"/>
        <v>11.100000000000001</v>
      </c>
    </row>
    <row r="154" spans="1:9" ht="25.5">
      <c r="A154" s="15" t="s">
        <v>1114</v>
      </c>
      <c r="D154" s="5" t="s">
        <v>1140</v>
      </c>
      <c r="E154" s="17">
        <v>1</v>
      </c>
      <c r="F154" s="5" t="s">
        <v>788</v>
      </c>
      <c r="G154" s="6">
        <v>3893.4</v>
      </c>
      <c r="H154" s="6">
        <f t="shared" si="5"/>
        <v>3893.4</v>
      </c>
      <c r="I154" s="6">
        <v>3900</v>
      </c>
    </row>
    <row r="155" spans="1:9" ht="25.5">
      <c r="A155" s="15" t="s">
        <v>1115</v>
      </c>
      <c r="D155" s="5" t="s">
        <v>1141</v>
      </c>
      <c r="E155" s="17">
        <v>1</v>
      </c>
      <c r="F155" s="5" t="s">
        <v>788</v>
      </c>
      <c r="G155" s="6">
        <v>8343</v>
      </c>
      <c r="H155" s="6">
        <f t="shared" si="5"/>
        <v>8343</v>
      </c>
      <c r="I155" s="6">
        <v>8650</v>
      </c>
    </row>
    <row r="156" spans="1:9" ht="25.5">
      <c r="A156" s="15" t="s">
        <v>1629</v>
      </c>
      <c r="D156" s="5" t="s">
        <v>1143</v>
      </c>
      <c r="E156" s="17">
        <v>2</v>
      </c>
      <c r="F156" s="5" t="s">
        <v>788</v>
      </c>
      <c r="G156" s="6">
        <v>2224.8</v>
      </c>
      <c r="H156" s="6">
        <f t="shared" si="5"/>
        <v>4449.6</v>
      </c>
      <c r="I156" s="6">
        <v>2300</v>
      </c>
    </row>
    <row r="157" spans="1:9" ht="25.5">
      <c r="A157" s="15" t="s">
        <v>1630</v>
      </c>
      <c r="D157" s="5" t="s">
        <v>1142</v>
      </c>
      <c r="E157" s="17">
        <v>2</v>
      </c>
      <c r="F157" s="5" t="s">
        <v>788</v>
      </c>
      <c r="G157" s="6">
        <v>2002.32</v>
      </c>
      <c r="H157" s="6">
        <f t="shared" si="5"/>
        <v>4004.64</v>
      </c>
      <c r="I157" s="6">
        <v>2050</v>
      </c>
    </row>
    <row r="158" spans="1:9" ht="25.5">
      <c r="A158" s="15" t="s">
        <v>67</v>
      </c>
      <c r="D158" s="5" t="s">
        <v>1144</v>
      </c>
      <c r="E158" s="17">
        <v>2</v>
      </c>
      <c r="F158" s="5" t="s">
        <v>788</v>
      </c>
      <c r="G158" s="6">
        <v>1668.6</v>
      </c>
      <c r="H158" s="6">
        <f t="shared" si="5"/>
        <v>3337.2</v>
      </c>
      <c r="I158" s="6">
        <v>1700</v>
      </c>
    </row>
    <row r="159" spans="1:9" ht="25.5">
      <c r="A159" s="15" t="s">
        <v>634</v>
      </c>
      <c r="D159" s="5" t="s">
        <v>975</v>
      </c>
      <c r="E159" s="17">
        <v>8</v>
      </c>
      <c r="G159" s="6">
        <v>444.96</v>
      </c>
      <c r="H159" s="6">
        <f t="shared" si="5"/>
        <v>3559.68</v>
      </c>
      <c r="I159" s="6">
        <v>450</v>
      </c>
    </row>
    <row r="160" spans="1:9" ht="12.75">
      <c r="A160" s="15" t="s">
        <v>2109</v>
      </c>
      <c r="D160" s="5" t="s">
        <v>976</v>
      </c>
      <c r="E160" s="17">
        <v>2</v>
      </c>
      <c r="G160" s="6">
        <v>333.72</v>
      </c>
      <c r="H160" s="6">
        <f t="shared" si="5"/>
        <v>667.44</v>
      </c>
      <c r="I160" s="6">
        <v>335</v>
      </c>
    </row>
    <row r="161" spans="1:9" ht="12.75">
      <c r="A161" s="15" t="s">
        <v>2110</v>
      </c>
      <c r="D161" s="5" t="s">
        <v>977</v>
      </c>
      <c r="E161" s="17">
        <v>1</v>
      </c>
      <c r="G161" s="6">
        <v>889.92</v>
      </c>
      <c r="H161" s="6">
        <f t="shared" si="5"/>
        <v>889.92</v>
      </c>
      <c r="I161" s="6">
        <v>900</v>
      </c>
    </row>
    <row r="162" spans="1:9" ht="23.25" customHeight="1">
      <c r="A162" s="30" t="s">
        <v>1519</v>
      </c>
      <c r="B162" s="141" t="s">
        <v>231</v>
      </c>
      <c r="C162" s="142"/>
      <c r="D162" s="31"/>
      <c r="E162" s="32"/>
      <c r="F162" s="33"/>
      <c r="G162" s="115" t="s">
        <v>229</v>
      </c>
      <c r="H162" s="125"/>
      <c r="I162" s="6">
        <v>1350</v>
      </c>
    </row>
    <row r="163" spans="1:8" ht="18">
      <c r="A163" s="36" t="s">
        <v>204</v>
      </c>
      <c r="B163" s="143"/>
      <c r="C163" s="144"/>
      <c r="D163" s="37"/>
      <c r="E163" s="38"/>
      <c r="F163" s="3"/>
      <c r="G163" s="121" t="s">
        <v>1102</v>
      </c>
      <c r="H163" s="174"/>
    </row>
    <row r="164" spans="1:9" ht="12.75">
      <c r="A164" s="93" t="s">
        <v>409</v>
      </c>
      <c r="B164" s="88" t="s">
        <v>197</v>
      </c>
      <c r="C164" s="88" t="s">
        <v>1510</v>
      </c>
      <c r="D164" s="94" t="s">
        <v>406</v>
      </c>
      <c r="E164" s="94" t="s">
        <v>2233</v>
      </c>
      <c r="F164" s="94" t="s">
        <v>407</v>
      </c>
      <c r="G164" s="95" t="s">
        <v>644</v>
      </c>
      <c r="H164" s="95" t="s">
        <v>1103</v>
      </c>
      <c r="I164" s="6">
        <v>5050</v>
      </c>
    </row>
    <row r="165" spans="1:9" ht="12.75">
      <c r="A165" s="15" t="s">
        <v>2111</v>
      </c>
      <c r="D165" s="5" t="s">
        <v>738</v>
      </c>
      <c r="E165" s="17">
        <v>1</v>
      </c>
      <c r="G165" s="6">
        <v>1334.88</v>
      </c>
      <c r="H165" s="6">
        <f>SUM(E165*G165)</f>
        <v>1334.88</v>
      </c>
      <c r="I165" s="6">
        <v>610</v>
      </c>
    </row>
    <row r="167" spans="1:8" ht="12.75">
      <c r="A167" s="15" t="s">
        <v>9</v>
      </c>
      <c r="D167" s="5" t="s">
        <v>978</v>
      </c>
      <c r="E167" s="17">
        <v>1</v>
      </c>
      <c r="G167" s="6">
        <v>5005.8</v>
      </c>
      <c r="H167" s="6">
        <f aca="true" t="shared" si="6" ref="H167:H173">SUM(E167*G167)</f>
        <v>5005.8</v>
      </c>
    </row>
    <row r="168" spans="1:8" ht="12.75">
      <c r="A168" s="15" t="s">
        <v>2112</v>
      </c>
      <c r="D168" s="5" t="s">
        <v>979</v>
      </c>
      <c r="E168" s="17">
        <v>2</v>
      </c>
      <c r="G168" s="6">
        <v>600.7</v>
      </c>
      <c r="H168" s="6">
        <f t="shared" si="6"/>
        <v>1201.4</v>
      </c>
    </row>
    <row r="169" spans="1:8" ht="12.75">
      <c r="A169" s="15" t="s">
        <v>2113</v>
      </c>
      <c r="D169" s="5" t="s">
        <v>980</v>
      </c>
      <c r="E169" s="17">
        <v>6</v>
      </c>
      <c r="G169" s="6">
        <v>61.18</v>
      </c>
      <c r="H169" s="6">
        <f t="shared" si="6"/>
        <v>367.08</v>
      </c>
    </row>
    <row r="170" spans="1:22" ht="12.75">
      <c r="A170" s="15" t="s">
        <v>2114</v>
      </c>
      <c r="D170" s="5" t="s">
        <v>981</v>
      </c>
      <c r="E170" s="17">
        <v>6</v>
      </c>
      <c r="G170" s="6">
        <v>61.18</v>
      </c>
      <c r="H170" s="6">
        <f t="shared" si="6"/>
        <v>367.08</v>
      </c>
      <c r="I170" s="34"/>
      <c r="J170" s="35"/>
      <c r="K170" s="35"/>
      <c r="L170" s="35"/>
      <c r="M170" s="35"/>
      <c r="N170" s="35"/>
      <c r="O170" s="35"/>
      <c r="P170" s="35"/>
      <c r="Q170" s="35"/>
      <c r="R170" s="35"/>
      <c r="S170" s="35"/>
      <c r="T170" s="35"/>
      <c r="U170" s="35"/>
      <c r="V170" s="35"/>
    </row>
    <row r="171" spans="1:22" ht="12.75">
      <c r="A171" s="15" t="s">
        <v>2115</v>
      </c>
      <c r="D171" s="5" t="s">
        <v>982</v>
      </c>
      <c r="E171" s="17">
        <v>1</v>
      </c>
      <c r="G171" s="6">
        <v>16.69</v>
      </c>
      <c r="H171" s="6">
        <f t="shared" si="6"/>
        <v>16.69</v>
      </c>
      <c r="I171" s="39" t="s">
        <v>644</v>
      </c>
      <c r="J171" s="35"/>
      <c r="K171" s="35"/>
      <c r="L171" s="35"/>
      <c r="M171" s="35"/>
      <c r="N171" s="35"/>
      <c r="O171" s="35"/>
      <c r="P171" s="35"/>
      <c r="Q171" s="35"/>
      <c r="R171" s="35"/>
      <c r="S171" s="35"/>
      <c r="T171" s="35"/>
      <c r="U171" s="35"/>
      <c r="V171" s="35"/>
    </row>
    <row r="172" spans="1:22" ht="12.75">
      <c r="A172" s="15" t="s">
        <v>2116</v>
      </c>
      <c r="D172" s="5" t="s">
        <v>751</v>
      </c>
      <c r="E172" s="17">
        <v>1</v>
      </c>
      <c r="G172" s="6">
        <v>27.81</v>
      </c>
      <c r="H172" s="6">
        <f t="shared" si="6"/>
        <v>27.81</v>
      </c>
      <c r="I172" s="40" t="s">
        <v>408</v>
      </c>
      <c r="J172" s="35"/>
      <c r="K172" s="35"/>
      <c r="L172" s="35"/>
      <c r="M172" s="35"/>
      <c r="N172" s="35"/>
      <c r="O172" s="35"/>
      <c r="P172" s="35"/>
      <c r="Q172" s="35"/>
      <c r="R172" s="35"/>
      <c r="S172" s="35"/>
      <c r="T172" s="35"/>
      <c r="U172" s="35"/>
      <c r="V172" s="35"/>
    </row>
    <row r="173" spans="1:9" ht="25.5">
      <c r="A173" s="15" t="s">
        <v>2117</v>
      </c>
      <c r="D173" s="5" t="s">
        <v>1147</v>
      </c>
      <c r="E173" s="17">
        <v>1</v>
      </c>
      <c r="F173" s="41"/>
      <c r="G173" s="6">
        <v>3337.2</v>
      </c>
      <c r="H173" s="6">
        <f t="shared" si="6"/>
        <v>3337.2</v>
      </c>
      <c r="I173" s="6">
        <v>3350</v>
      </c>
    </row>
    <row r="174" spans="1:9" ht="12.75">
      <c r="A174" s="20" t="s">
        <v>1876</v>
      </c>
      <c r="B174" s="20"/>
      <c r="C174" s="20"/>
      <c r="D174" s="21"/>
      <c r="E174" s="22"/>
      <c r="F174" s="21"/>
      <c r="G174" s="23"/>
      <c r="H174" s="23">
        <f>SUM(H124:H173)</f>
        <v>69245.72999999998</v>
      </c>
      <c r="I174" s="23"/>
    </row>
    <row r="175" spans="1:3" ht="12.75">
      <c r="A175" s="24"/>
      <c r="B175" s="24"/>
      <c r="C175" s="24"/>
    </row>
    <row r="176" spans="1:22" s="9" customFormat="1" ht="23.25" customHeight="1">
      <c r="A176" s="4" t="s">
        <v>1519</v>
      </c>
      <c r="B176" s="141" t="s">
        <v>231</v>
      </c>
      <c r="C176" s="142"/>
      <c r="D176" s="5"/>
      <c r="E176" s="6"/>
      <c r="F176" s="7"/>
      <c r="G176" s="115" t="s">
        <v>229</v>
      </c>
      <c r="H176" s="125"/>
      <c r="I176" s="6"/>
      <c r="J176" s="8"/>
      <c r="K176" s="8"/>
      <c r="L176" s="8"/>
      <c r="M176" s="8"/>
      <c r="N176" s="8"/>
      <c r="O176" s="8"/>
      <c r="P176" s="8"/>
      <c r="Q176" s="8"/>
      <c r="R176" s="8"/>
      <c r="S176" s="8"/>
      <c r="T176" s="8"/>
      <c r="U176" s="8"/>
      <c r="V176" s="8"/>
    </row>
    <row r="177" spans="1:22" s="9" customFormat="1" ht="18">
      <c r="A177" s="10" t="s">
        <v>1453</v>
      </c>
      <c r="B177" s="143"/>
      <c r="C177" s="144"/>
      <c r="D177" s="5"/>
      <c r="E177" s="6"/>
      <c r="F177" s="1"/>
      <c r="G177" s="121" t="s">
        <v>1102</v>
      </c>
      <c r="H177" s="122"/>
      <c r="I177" s="11" t="s">
        <v>644</v>
      </c>
      <c r="J177" s="8"/>
      <c r="K177" s="8"/>
      <c r="L177" s="8"/>
      <c r="M177" s="8"/>
      <c r="N177" s="8"/>
      <c r="O177" s="8"/>
      <c r="P177" s="8"/>
      <c r="Q177" s="8"/>
      <c r="R177" s="8"/>
      <c r="S177" s="8"/>
      <c r="T177" s="8"/>
      <c r="U177" s="8"/>
      <c r="V177" s="8"/>
    </row>
    <row r="178" spans="1:9" ht="12.75">
      <c r="A178" s="91" t="s">
        <v>409</v>
      </c>
      <c r="B178" s="88" t="s">
        <v>197</v>
      </c>
      <c r="C178" s="88" t="s">
        <v>1510</v>
      </c>
      <c r="D178" s="89" t="s">
        <v>406</v>
      </c>
      <c r="E178" s="89" t="s">
        <v>2233</v>
      </c>
      <c r="F178" s="89" t="s">
        <v>407</v>
      </c>
      <c r="G178" s="90" t="s">
        <v>644</v>
      </c>
      <c r="H178" s="90" t="s">
        <v>1103</v>
      </c>
      <c r="I178" s="14" t="s">
        <v>408</v>
      </c>
    </row>
    <row r="179" spans="1:9" ht="12.75">
      <c r="A179" s="15" t="s">
        <v>8</v>
      </c>
      <c r="D179" s="5" t="s">
        <v>1454</v>
      </c>
      <c r="E179" s="17">
        <v>8</v>
      </c>
      <c r="G179" s="6">
        <v>667.44</v>
      </c>
      <c r="H179" s="6">
        <f aca="true" t="shared" si="7" ref="H179:H191">SUM(E179*G179)</f>
        <v>5339.52</v>
      </c>
      <c r="I179" s="6">
        <v>675</v>
      </c>
    </row>
    <row r="180" spans="1:8" ht="25.5">
      <c r="A180" s="15" t="s">
        <v>2118</v>
      </c>
      <c r="D180" s="5" t="s">
        <v>1455</v>
      </c>
      <c r="E180" s="17">
        <v>24</v>
      </c>
      <c r="G180" s="6">
        <v>111.24</v>
      </c>
      <c r="H180" s="6">
        <f t="shared" si="7"/>
        <v>2669.7599999999998</v>
      </c>
    </row>
    <row r="181" spans="1:8" ht="12.75">
      <c r="A181" s="15" t="s">
        <v>2119</v>
      </c>
      <c r="D181" s="5" t="s">
        <v>1456</v>
      </c>
      <c r="E181" s="17">
        <v>24</v>
      </c>
      <c r="G181" s="6">
        <v>33.37</v>
      </c>
      <c r="H181" s="6">
        <f t="shared" si="7"/>
        <v>800.8799999999999</v>
      </c>
    </row>
    <row r="182" spans="1:8" ht="25.5">
      <c r="A182" s="15" t="s">
        <v>2120</v>
      </c>
      <c r="D182" s="5" t="s">
        <v>1457</v>
      </c>
      <c r="E182" s="17">
        <v>8</v>
      </c>
      <c r="G182" s="6">
        <v>55.62</v>
      </c>
      <c r="H182" s="6">
        <f t="shared" si="7"/>
        <v>444.96</v>
      </c>
    </row>
    <row r="183" spans="1:8" ht="25.5">
      <c r="A183" s="15" t="s">
        <v>639</v>
      </c>
      <c r="D183" s="5" t="s">
        <v>1458</v>
      </c>
      <c r="E183" s="17">
        <v>20</v>
      </c>
      <c r="G183" s="6">
        <v>16.69</v>
      </c>
      <c r="H183" s="6">
        <f t="shared" si="7"/>
        <v>333.8</v>
      </c>
    </row>
    <row r="184" spans="1:8" ht="12.75">
      <c r="A184" s="15" t="s">
        <v>1384</v>
      </c>
      <c r="D184" s="5" t="s">
        <v>1459</v>
      </c>
      <c r="E184" s="17">
        <v>8</v>
      </c>
      <c r="G184" s="6">
        <v>83.43</v>
      </c>
      <c r="H184" s="6">
        <f t="shared" si="7"/>
        <v>667.44</v>
      </c>
    </row>
    <row r="185" spans="1:8" ht="25.5">
      <c r="A185" s="15" t="s">
        <v>640</v>
      </c>
      <c r="D185" s="5" t="s">
        <v>1460</v>
      </c>
      <c r="E185" s="17">
        <v>8</v>
      </c>
      <c r="G185" s="6">
        <v>27.81</v>
      </c>
      <c r="H185" s="6">
        <f t="shared" si="7"/>
        <v>222.48</v>
      </c>
    </row>
    <row r="186" spans="1:9" ht="12.75">
      <c r="A186" s="15" t="s">
        <v>1710</v>
      </c>
      <c r="D186" s="5" t="s">
        <v>721</v>
      </c>
      <c r="E186" s="17">
        <v>2</v>
      </c>
      <c r="G186" s="6">
        <v>1446.12</v>
      </c>
      <c r="H186" s="6">
        <f t="shared" si="7"/>
        <v>2892.24</v>
      </c>
      <c r="I186" s="6">
        <v>1450</v>
      </c>
    </row>
    <row r="187" spans="1:8" ht="25.5">
      <c r="A187" s="15" t="s">
        <v>641</v>
      </c>
      <c r="D187" s="5" t="s">
        <v>722</v>
      </c>
      <c r="E187" s="17">
        <v>8</v>
      </c>
      <c r="G187" s="6">
        <v>16.69</v>
      </c>
      <c r="H187" s="6">
        <f t="shared" si="7"/>
        <v>133.52</v>
      </c>
    </row>
    <row r="188" spans="1:8" ht="12.75">
      <c r="A188" s="15" t="s">
        <v>642</v>
      </c>
      <c r="D188" s="5" t="s">
        <v>723</v>
      </c>
      <c r="E188" s="17">
        <v>4</v>
      </c>
      <c r="G188" s="6">
        <v>22.25</v>
      </c>
      <c r="H188" s="6">
        <f t="shared" si="7"/>
        <v>89</v>
      </c>
    </row>
    <row r="189" spans="1:9" ht="25.5">
      <c r="A189" s="15" t="s">
        <v>521</v>
      </c>
      <c r="D189" s="5" t="s">
        <v>724</v>
      </c>
      <c r="E189" s="17">
        <v>10</v>
      </c>
      <c r="G189" s="6">
        <v>239.17</v>
      </c>
      <c r="H189" s="6">
        <f t="shared" si="7"/>
        <v>2391.7</v>
      </c>
      <c r="I189" s="6">
        <v>240</v>
      </c>
    </row>
    <row r="190" spans="1:8" ht="12.75">
      <c r="A190" s="15" t="s">
        <v>758</v>
      </c>
      <c r="D190" s="5" t="s">
        <v>725</v>
      </c>
      <c r="E190" s="17">
        <v>4</v>
      </c>
      <c r="G190" s="6">
        <v>77.87</v>
      </c>
      <c r="H190" s="6">
        <f t="shared" si="7"/>
        <v>311.48</v>
      </c>
    </row>
    <row r="191" spans="1:8" ht="25.5">
      <c r="A191" s="15" t="s">
        <v>522</v>
      </c>
      <c r="D191" s="5" t="s">
        <v>726</v>
      </c>
      <c r="E191" s="17">
        <v>20</v>
      </c>
      <c r="G191" s="6">
        <v>14.46</v>
      </c>
      <c r="H191" s="6">
        <f t="shared" si="7"/>
        <v>289.20000000000005</v>
      </c>
    </row>
    <row r="192" spans="1:9" s="19" customFormat="1" ht="12.75">
      <c r="A192" s="20" t="s">
        <v>1876</v>
      </c>
      <c r="B192" s="20"/>
      <c r="C192" s="20"/>
      <c r="D192" s="21"/>
      <c r="E192" s="22"/>
      <c r="F192" s="21"/>
      <c r="G192" s="23"/>
      <c r="H192" s="23">
        <f>SUM(H179:H191)</f>
        <v>16585.98</v>
      </c>
      <c r="I192" s="23"/>
    </row>
    <row r="193" spans="1:9" s="19" customFormat="1" ht="23.25" customHeight="1">
      <c r="A193" s="4" t="s">
        <v>1519</v>
      </c>
      <c r="B193" s="141" t="s">
        <v>231</v>
      </c>
      <c r="C193" s="142"/>
      <c r="D193" s="5"/>
      <c r="E193" s="6"/>
      <c r="F193" s="7"/>
      <c r="G193" s="115" t="s">
        <v>229</v>
      </c>
      <c r="H193" s="125"/>
      <c r="I193" s="6"/>
    </row>
    <row r="194" spans="1:9" s="19" customFormat="1" ht="18">
      <c r="A194" s="10" t="s">
        <v>1100</v>
      </c>
      <c r="B194" s="143"/>
      <c r="C194" s="144"/>
      <c r="D194" s="5"/>
      <c r="E194" s="6"/>
      <c r="F194" s="1"/>
      <c r="G194" s="121" t="s">
        <v>1102</v>
      </c>
      <c r="H194" s="122"/>
      <c r="I194" s="11" t="s">
        <v>644</v>
      </c>
    </row>
    <row r="195" spans="1:9" s="19" customFormat="1" ht="12.75">
      <c r="A195" s="91" t="s">
        <v>409</v>
      </c>
      <c r="B195" s="88" t="s">
        <v>197</v>
      </c>
      <c r="C195" s="88" t="s">
        <v>1510</v>
      </c>
      <c r="D195" s="89" t="s">
        <v>406</v>
      </c>
      <c r="E195" s="89" t="s">
        <v>2233</v>
      </c>
      <c r="F195" s="89" t="s">
        <v>407</v>
      </c>
      <c r="G195" s="90" t="s">
        <v>644</v>
      </c>
      <c r="H195" s="90" t="s">
        <v>1103</v>
      </c>
      <c r="I195" s="14" t="s">
        <v>408</v>
      </c>
    </row>
    <row r="196" spans="1:9" s="19" customFormat="1" ht="25.5">
      <c r="A196" s="15" t="s">
        <v>759</v>
      </c>
      <c r="B196" s="15"/>
      <c r="C196" s="15"/>
      <c r="D196" s="5" t="s">
        <v>2331</v>
      </c>
      <c r="E196" s="17">
        <v>2</v>
      </c>
      <c r="F196" s="5"/>
      <c r="G196" s="6">
        <v>611.82</v>
      </c>
      <c r="H196" s="6">
        <f>SUM(E196*G196)</f>
        <v>1223.64</v>
      </c>
      <c r="I196" s="6">
        <v>625</v>
      </c>
    </row>
    <row r="197" spans="1:9" s="19" customFormat="1" ht="12.75">
      <c r="A197" s="15" t="s">
        <v>760</v>
      </c>
      <c r="B197" s="15"/>
      <c r="C197" s="15"/>
      <c r="D197" s="5" t="s">
        <v>2332</v>
      </c>
      <c r="E197" s="17">
        <v>1000</v>
      </c>
      <c r="F197" s="5"/>
      <c r="G197" s="6">
        <v>0.11</v>
      </c>
      <c r="H197" s="6">
        <f>SUM(E197*G197)</f>
        <v>110</v>
      </c>
      <c r="I197" s="6"/>
    </row>
    <row r="198" spans="1:9" s="19" customFormat="1" ht="12.75">
      <c r="A198" s="15" t="s">
        <v>761</v>
      </c>
      <c r="B198" s="15"/>
      <c r="C198" s="15"/>
      <c r="D198" s="5" t="s">
        <v>2333</v>
      </c>
      <c r="E198" s="17">
        <v>1000</v>
      </c>
      <c r="F198" s="5"/>
      <c r="G198" s="6">
        <v>0.11</v>
      </c>
      <c r="H198" s="6">
        <f>SUM(E198*G198)</f>
        <v>110</v>
      </c>
      <c r="I198" s="6"/>
    </row>
    <row r="199" spans="1:9" s="19" customFormat="1" ht="12.75">
      <c r="A199" s="15" t="s">
        <v>762</v>
      </c>
      <c r="B199" s="15"/>
      <c r="C199" s="15"/>
      <c r="D199" s="5" t="s">
        <v>2334</v>
      </c>
      <c r="E199" s="17">
        <v>1000</v>
      </c>
      <c r="F199" s="5" t="s">
        <v>1328</v>
      </c>
      <c r="G199" s="6">
        <v>0.22</v>
      </c>
      <c r="H199" s="6">
        <f>SUM(E199*G199)</f>
        <v>220</v>
      </c>
      <c r="I199" s="6"/>
    </row>
    <row r="200" spans="1:8" ht="12.75">
      <c r="A200" s="15" t="s">
        <v>763</v>
      </c>
      <c r="D200" s="5" t="s">
        <v>2335</v>
      </c>
      <c r="E200" s="17">
        <v>1000</v>
      </c>
      <c r="F200" s="5" t="s">
        <v>1328</v>
      </c>
      <c r="G200" s="6">
        <v>0.22</v>
      </c>
      <c r="H200" s="6">
        <f>SUM(E200*G200)</f>
        <v>220</v>
      </c>
    </row>
    <row r="202" spans="1:9" ht="25.5">
      <c r="A202" s="15" t="s">
        <v>1955</v>
      </c>
      <c r="D202" s="5" t="s">
        <v>2336</v>
      </c>
      <c r="E202" s="17">
        <v>2</v>
      </c>
      <c r="F202" s="5" t="s">
        <v>788</v>
      </c>
      <c r="G202" s="6">
        <v>1334.88</v>
      </c>
      <c r="H202" s="6">
        <f>SUM(E202*G202)</f>
        <v>2669.76</v>
      </c>
      <c r="I202" s="6">
        <v>1350</v>
      </c>
    </row>
    <row r="203" spans="1:9" ht="25.5">
      <c r="A203" s="15" t="s">
        <v>1956</v>
      </c>
      <c r="D203" s="5" t="s">
        <v>2337</v>
      </c>
      <c r="E203" s="17">
        <v>2</v>
      </c>
      <c r="F203" s="5" t="s">
        <v>788</v>
      </c>
      <c r="G203" s="6">
        <v>889.92</v>
      </c>
      <c r="H203" s="6">
        <f>SUM(E203*G203)</f>
        <v>1779.84</v>
      </c>
      <c r="I203" s="6">
        <v>900</v>
      </c>
    </row>
    <row r="204" spans="1:9" s="19" customFormat="1" ht="12.75">
      <c r="A204" s="15" t="s">
        <v>1957</v>
      </c>
      <c r="B204" s="15"/>
      <c r="C204" s="15"/>
      <c r="D204" s="5" t="s">
        <v>2338</v>
      </c>
      <c r="E204" s="17">
        <v>20</v>
      </c>
      <c r="F204" s="5" t="s">
        <v>2177</v>
      </c>
      <c r="G204" s="6">
        <v>5.56</v>
      </c>
      <c r="H204" s="6">
        <f>SUM(E204*G204)</f>
        <v>111.19999999999999</v>
      </c>
      <c r="I204" s="6"/>
    </row>
    <row r="205" spans="1:9" s="19" customFormat="1" ht="12.75">
      <c r="A205" s="15"/>
      <c r="B205" s="15"/>
      <c r="C205" s="15"/>
      <c r="D205" s="5"/>
      <c r="E205" s="17"/>
      <c r="F205" s="5"/>
      <c r="G205" s="6"/>
      <c r="H205" s="6"/>
      <c r="I205" s="6"/>
    </row>
    <row r="206" spans="1:9" s="19" customFormat="1" ht="12.75">
      <c r="A206" s="15" t="s">
        <v>2341</v>
      </c>
      <c r="B206" s="15"/>
      <c r="C206" s="15"/>
      <c r="D206" s="5" t="s">
        <v>2339</v>
      </c>
      <c r="E206" s="17">
        <v>1</v>
      </c>
      <c r="F206" s="5"/>
      <c r="G206" s="6">
        <v>2224.8</v>
      </c>
      <c r="H206" s="6">
        <f>SUM(E206*G206)</f>
        <v>2224.8</v>
      </c>
      <c r="I206" s="6">
        <v>2225</v>
      </c>
    </row>
    <row r="207" spans="1:9" s="19" customFormat="1" ht="12.75">
      <c r="A207" s="15" t="s">
        <v>764</v>
      </c>
      <c r="B207" s="15"/>
      <c r="C207" s="15"/>
      <c r="D207" s="5" t="s">
        <v>2340</v>
      </c>
      <c r="E207" s="17">
        <v>50</v>
      </c>
      <c r="F207" s="5"/>
      <c r="G207" s="6">
        <v>3.34</v>
      </c>
      <c r="H207" s="6">
        <f>SUM(E207*G207)</f>
        <v>167</v>
      </c>
      <c r="I207" s="6"/>
    </row>
    <row r="208" spans="1:9" s="19" customFormat="1" ht="12.75">
      <c r="A208" s="15"/>
      <c r="B208" s="15"/>
      <c r="C208" s="15"/>
      <c r="D208" s="5"/>
      <c r="E208" s="17"/>
      <c r="F208" s="5"/>
      <c r="G208" s="6"/>
      <c r="H208" s="6"/>
      <c r="I208" s="6"/>
    </row>
    <row r="209" spans="1:9" s="19" customFormat="1" ht="25.5">
      <c r="A209" s="15" t="s">
        <v>133</v>
      </c>
      <c r="B209" s="15"/>
      <c r="C209" s="15"/>
      <c r="D209" s="5" t="s">
        <v>134</v>
      </c>
      <c r="E209" s="17">
        <v>2</v>
      </c>
      <c r="F209" s="5" t="s">
        <v>2397</v>
      </c>
      <c r="G209" s="6">
        <v>16500</v>
      </c>
      <c r="H209" s="6">
        <f>SUM(E209*G209)</f>
        <v>33000</v>
      </c>
      <c r="I209" s="6">
        <v>16500</v>
      </c>
    </row>
    <row r="210" spans="1:9" s="19" customFormat="1" ht="12.75">
      <c r="A210" s="15"/>
      <c r="B210" s="15"/>
      <c r="C210" s="15"/>
      <c r="D210" s="5"/>
      <c r="E210" s="17"/>
      <c r="F210" s="5"/>
      <c r="G210" s="6"/>
      <c r="H210" s="6"/>
      <c r="I210" s="42"/>
    </row>
    <row r="211" spans="1:9" s="46" customFormat="1" ht="25.5">
      <c r="A211" s="15" t="s">
        <v>11</v>
      </c>
      <c r="B211" s="15"/>
      <c r="C211" s="15"/>
      <c r="D211" s="5" t="s">
        <v>135</v>
      </c>
      <c r="E211" s="43">
        <v>8</v>
      </c>
      <c r="F211" s="5" t="s">
        <v>2397</v>
      </c>
      <c r="G211" s="44">
        <v>50</v>
      </c>
      <c r="H211" s="44">
        <v>1000</v>
      </c>
      <c r="I211" s="45"/>
    </row>
    <row r="212" spans="1:9" s="46" customFormat="1" ht="12.75">
      <c r="A212" s="15"/>
      <c r="B212" s="15"/>
      <c r="C212" s="15"/>
      <c r="D212" s="5"/>
      <c r="E212" s="43"/>
      <c r="F212" s="5"/>
      <c r="G212" s="44"/>
      <c r="H212" s="44"/>
      <c r="I212" s="45"/>
    </row>
    <row r="213" spans="1:9" s="19" customFormat="1" ht="12.75">
      <c r="A213" s="20" t="s">
        <v>1876</v>
      </c>
      <c r="B213" s="20"/>
      <c r="C213" s="20"/>
      <c r="D213" s="21"/>
      <c r="E213" s="22"/>
      <c r="F213" s="21"/>
      <c r="G213" s="23"/>
      <c r="H213" s="23">
        <f>SUM(H196:H212)</f>
        <v>42836.240000000005</v>
      </c>
      <c r="I213" s="23"/>
    </row>
    <row r="214" spans="1:9" s="19" customFormat="1" ht="23.25" customHeight="1">
      <c r="A214" s="4" t="s">
        <v>1519</v>
      </c>
      <c r="B214" s="141" t="s">
        <v>231</v>
      </c>
      <c r="C214" s="142"/>
      <c r="D214" s="5"/>
      <c r="E214" s="6"/>
      <c r="F214" s="7"/>
      <c r="G214" s="115" t="s">
        <v>229</v>
      </c>
      <c r="H214" s="125"/>
      <c r="I214" s="6"/>
    </row>
    <row r="215" spans="1:9" s="19" customFormat="1" ht="18">
      <c r="A215" s="10" t="s">
        <v>2342</v>
      </c>
      <c r="B215" s="143"/>
      <c r="C215" s="144"/>
      <c r="D215" s="5"/>
      <c r="E215" s="6"/>
      <c r="F215" s="1"/>
      <c r="G215" s="121" t="s">
        <v>1102</v>
      </c>
      <c r="H215" s="122"/>
      <c r="I215" s="11" t="s">
        <v>644</v>
      </c>
    </row>
    <row r="216" spans="1:9" s="19" customFormat="1" ht="12.75">
      <c r="A216" s="91" t="s">
        <v>409</v>
      </c>
      <c r="B216" s="88" t="s">
        <v>197</v>
      </c>
      <c r="C216" s="88" t="s">
        <v>1510</v>
      </c>
      <c r="D216" s="89" t="s">
        <v>406</v>
      </c>
      <c r="E216" s="89" t="s">
        <v>2233</v>
      </c>
      <c r="F216" s="89" t="s">
        <v>407</v>
      </c>
      <c r="G216" s="90" t="s">
        <v>644</v>
      </c>
      <c r="H216" s="90" t="s">
        <v>1103</v>
      </c>
      <c r="I216" s="14" t="s">
        <v>408</v>
      </c>
    </row>
    <row r="217" spans="1:9" s="19" customFormat="1" ht="12.75">
      <c r="A217" s="15" t="s">
        <v>2344</v>
      </c>
      <c r="B217" s="15"/>
      <c r="C217" s="15"/>
      <c r="D217" s="5" t="s">
        <v>2343</v>
      </c>
      <c r="E217" s="17">
        <v>1</v>
      </c>
      <c r="F217" s="5"/>
      <c r="G217" s="6">
        <v>44.5</v>
      </c>
      <c r="H217" s="6">
        <f>SUM(E217*G217)</f>
        <v>44.5</v>
      </c>
      <c r="I217" s="6"/>
    </row>
    <row r="218" spans="1:9" s="19" customFormat="1" ht="12.75">
      <c r="A218" s="15" t="s">
        <v>2346</v>
      </c>
      <c r="B218" s="15"/>
      <c r="C218" s="15"/>
      <c r="D218" s="5" t="s">
        <v>2345</v>
      </c>
      <c r="E218" s="17">
        <v>8</v>
      </c>
      <c r="F218" s="5"/>
      <c r="G218" s="6">
        <v>55.62</v>
      </c>
      <c r="H218" s="6">
        <f>SUM(E218*G218)</f>
        <v>444.96</v>
      </c>
      <c r="I218" s="6"/>
    </row>
    <row r="219" spans="1:9" s="19" customFormat="1" ht="12.75">
      <c r="A219" s="15" t="s">
        <v>2348</v>
      </c>
      <c r="B219" s="15"/>
      <c r="C219" s="15"/>
      <c r="D219" s="5" t="s">
        <v>2347</v>
      </c>
      <c r="E219" s="17">
        <v>4</v>
      </c>
      <c r="F219" s="5"/>
      <c r="G219" s="6">
        <v>11.12</v>
      </c>
      <c r="H219" s="6">
        <f>SUM(E219*G219)</f>
        <v>44.48</v>
      </c>
      <c r="I219" s="6"/>
    </row>
    <row r="220" spans="1:9" s="19" customFormat="1" ht="23.25" customHeight="1">
      <c r="A220" s="4" t="s">
        <v>1519</v>
      </c>
      <c r="B220" s="141" t="s">
        <v>231</v>
      </c>
      <c r="C220" s="142"/>
      <c r="D220" s="5"/>
      <c r="E220" s="6"/>
      <c r="F220" s="7"/>
      <c r="G220" s="115" t="s">
        <v>229</v>
      </c>
      <c r="H220" s="125"/>
      <c r="I220" s="6"/>
    </row>
    <row r="221" spans="1:9" s="19" customFormat="1" ht="18">
      <c r="A221" s="10" t="s">
        <v>205</v>
      </c>
      <c r="B221" s="143"/>
      <c r="C221" s="144"/>
      <c r="D221" s="5"/>
      <c r="E221" s="6"/>
      <c r="F221" s="1"/>
      <c r="G221" s="121" t="s">
        <v>1102</v>
      </c>
      <c r="H221" s="122"/>
      <c r="I221" s="6"/>
    </row>
    <row r="222" spans="1:9" s="19" customFormat="1" ht="12.75">
      <c r="A222" s="91" t="s">
        <v>409</v>
      </c>
      <c r="B222" s="88" t="s">
        <v>197</v>
      </c>
      <c r="C222" s="88" t="s">
        <v>1510</v>
      </c>
      <c r="D222" s="89" t="s">
        <v>406</v>
      </c>
      <c r="E222" s="89" t="s">
        <v>2233</v>
      </c>
      <c r="F222" s="89" t="s">
        <v>407</v>
      </c>
      <c r="G222" s="90" t="s">
        <v>644</v>
      </c>
      <c r="H222" s="90" t="s">
        <v>1103</v>
      </c>
      <c r="I222" s="6"/>
    </row>
    <row r="223" spans="1:9" s="19" customFormat="1" ht="12.75">
      <c r="A223" s="15" t="s">
        <v>2350</v>
      </c>
      <c r="B223" s="15"/>
      <c r="C223" s="15"/>
      <c r="D223" s="5" t="s">
        <v>2349</v>
      </c>
      <c r="E223" s="17">
        <v>6</v>
      </c>
      <c r="F223" s="5"/>
      <c r="G223" s="6">
        <v>44.5</v>
      </c>
      <c r="H223" s="6">
        <f aca="true" t="shared" si="8" ref="H223:H237">SUM(E223*G223)</f>
        <v>267</v>
      </c>
      <c r="I223" s="11" t="s">
        <v>644</v>
      </c>
    </row>
    <row r="224" spans="1:9" s="19" customFormat="1" ht="12.75">
      <c r="A224" s="15" t="s">
        <v>2352</v>
      </c>
      <c r="B224" s="15"/>
      <c r="C224" s="15"/>
      <c r="D224" s="5" t="s">
        <v>2351</v>
      </c>
      <c r="E224" s="17">
        <v>8</v>
      </c>
      <c r="F224" s="5"/>
      <c r="G224" s="6">
        <v>22.25</v>
      </c>
      <c r="H224" s="6">
        <f t="shared" si="8"/>
        <v>178</v>
      </c>
      <c r="I224" s="14" t="s">
        <v>408</v>
      </c>
    </row>
    <row r="225" spans="1:8" ht="12.75">
      <c r="A225" s="15" t="s">
        <v>2354</v>
      </c>
      <c r="D225" s="5" t="s">
        <v>2353</v>
      </c>
      <c r="E225" s="17">
        <v>12</v>
      </c>
      <c r="G225" s="6">
        <v>44.5</v>
      </c>
      <c r="H225" s="6">
        <f t="shared" si="8"/>
        <v>534</v>
      </c>
    </row>
    <row r="226" spans="1:22" s="9" customFormat="1" ht="12.75">
      <c r="A226" s="15" t="s">
        <v>2356</v>
      </c>
      <c r="B226" s="15"/>
      <c r="C226" s="15"/>
      <c r="D226" s="5" t="s">
        <v>2355</v>
      </c>
      <c r="E226" s="17">
        <v>6</v>
      </c>
      <c r="F226" s="5"/>
      <c r="G226" s="6">
        <v>2.22</v>
      </c>
      <c r="H226" s="6">
        <f t="shared" si="8"/>
        <v>13.32</v>
      </c>
      <c r="I226" s="6"/>
      <c r="J226" s="8"/>
      <c r="K226" s="8"/>
      <c r="L226" s="8"/>
      <c r="M226" s="8"/>
      <c r="N226" s="8"/>
      <c r="O226" s="8"/>
      <c r="P226" s="8"/>
      <c r="Q226" s="8"/>
      <c r="R226" s="8"/>
      <c r="S226" s="8"/>
      <c r="T226" s="8"/>
      <c r="U226" s="8"/>
      <c r="V226" s="8"/>
    </row>
    <row r="227" spans="1:22" s="9" customFormat="1" ht="12.75">
      <c r="A227" s="15" t="s">
        <v>438</v>
      </c>
      <c r="B227" s="15"/>
      <c r="C227" s="15"/>
      <c r="D227" s="5" t="s">
        <v>2357</v>
      </c>
      <c r="E227" s="17">
        <v>6</v>
      </c>
      <c r="F227" s="5"/>
      <c r="G227" s="6">
        <v>33.37</v>
      </c>
      <c r="H227" s="6">
        <f t="shared" si="8"/>
        <v>200.21999999999997</v>
      </c>
      <c r="I227" s="6"/>
      <c r="J227" s="8"/>
      <c r="K227" s="8"/>
      <c r="L227" s="8"/>
      <c r="M227" s="8"/>
      <c r="N227" s="8"/>
      <c r="O227" s="8"/>
      <c r="P227" s="8"/>
      <c r="Q227" s="8"/>
      <c r="R227" s="8"/>
      <c r="S227" s="8"/>
      <c r="T227" s="8"/>
      <c r="U227" s="8"/>
      <c r="V227" s="8"/>
    </row>
    <row r="228" spans="1:8" ht="12.75">
      <c r="A228" s="15" t="s">
        <v>440</v>
      </c>
      <c r="D228" s="5" t="s">
        <v>439</v>
      </c>
      <c r="E228" s="17">
        <v>4</v>
      </c>
      <c r="G228" s="6">
        <v>88.99</v>
      </c>
      <c r="H228" s="6">
        <f t="shared" si="8"/>
        <v>355.96</v>
      </c>
    </row>
    <row r="229" spans="1:8" ht="12.75">
      <c r="A229" s="15" t="s">
        <v>442</v>
      </c>
      <c r="D229" s="5" t="s">
        <v>441</v>
      </c>
      <c r="E229" s="17">
        <v>2</v>
      </c>
      <c r="G229" s="6">
        <v>11.12</v>
      </c>
      <c r="H229" s="6">
        <f t="shared" si="8"/>
        <v>22.24</v>
      </c>
    </row>
    <row r="230" spans="1:8" ht="12.75">
      <c r="A230" s="15" t="s">
        <v>444</v>
      </c>
      <c r="D230" s="5" t="s">
        <v>443</v>
      </c>
      <c r="E230" s="17">
        <v>3</v>
      </c>
      <c r="G230" s="6">
        <v>13.35</v>
      </c>
      <c r="H230" s="6">
        <f t="shared" si="8"/>
        <v>40.05</v>
      </c>
    </row>
    <row r="231" spans="1:8" ht="12.75">
      <c r="A231" s="15" t="s">
        <v>446</v>
      </c>
      <c r="D231" s="5" t="s">
        <v>445</v>
      </c>
      <c r="E231" s="17">
        <v>3</v>
      </c>
      <c r="G231" s="6">
        <v>16.69</v>
      </c>
      <c r="H231" s="6">
        <f t="shared" si="8"/>
        <v>50.07000000000001</v>
      </c>
    </row>
    <row r="232" spans="1:8" ht="12.75">
      <c r="A232" s="15" t="s">
        <v>239</v>
      </c>
      <c r="D232" s="5" t="s">
        <v>447</v>
      </c>
      <c r="E232" s="17">
        <v>1</v>
      </c>
      <c r="G232" s="6">
        <v>88.99</v>
      </c>
      <c r="H232" s="6">
        <f t="shared" si="8"/>
        <v>88.99</v>
      </c>
    </row>
    <row r="233" spans="1:8" ht="12.75">
      <c r="A233" s="15" t="s">
        <v>449</v>
      </c>
      <c r="D233" s="5" t="s">
        <v>448</v>
      </c>
      <c r="E233" s="17">
        <v>100</v>
      </c>
      <c r="G233" s="6">
        <v>1.11</v>
      </c>
      <c r="H233" s="6">
        <f t="shared" si="8"/>
        <v>111.00000000000001</v>
      </c>
    </row>
    <row r="234" spans="1:8" ht="12.75">
      <c r="A234" s="15" t="s">
        <v>451</v>
      </c>
      <c r="D234" s="5" t="s">
        <v>450</v>
      </c>
      <c r="E234" s="17">
        <v>1</v>
      </c>
      <c r="G234" s="6">
        <v>44.5</v>
      </c>
      <c r="H234" s="6">
        <f t="shared" si="8"/>
        <v>44.5</v>
      </c>
    </row>
    <row r="235" spans="1:8" ht="12.75">
      <c r="A235" s="15" t="s">
        <v>453</v>
      </c>
      <c r="D235" s="5" t="s">
        <v>452</v>
      </c>
      <c r="E235" s="17">
        <v>1</v>
      </c>
      <c r="G235" s="6">
        <v>88.99</v>
      </c>
      <c r="H235" s="6">
        <f t="shared" si="8"/>
        <v>88.99</v>
      </c>
    </row>
    <row r="236" spans="1:9" ht="12.75">
      <c r="A236" s="15" t="s">
        <v>455</v>
      </c>
      <c r="D236" s="5" t="s">
        <v>454</v>
      </c>
      <c r="E236" s="17">
        <v>1</v>
      </c>
      <c r="G236" s="6">
        <v>222.48</v>
      </c>
      <c r="H236" s="6">
        <f t="shared" si="8"/>
        <v>222.48</v>
      </c>
      <c r="I236" s="6">
        <v>225</v>
      </c>
    </row>
    <row r="237" spans="1:8" ht="12.75">
      <c r="A237" s="15" t="s">
        <v>457</v>
      </c>
      <c r="D237" s="5" t="s">
        <v>456</v>
      </c>
      <c r="E237" s="17">
        <v>1</v>
      </c>
      <c r="G237" s="6">
        <v>88.99</v>
      </c>
      <c r="H237" s="6">
        <f t="shared" si="8"/>
        <v>88.99</v>
      </c>
    </row>
    <row r="239" spans="1:8" ht="12.75">
      <c r="A239" s="15" t="s">
        <v>462</v>
      </c>
      <c r="D239" s="5" t="s">
        <v>458</v>
      </c>
      <c r="E239" s="17">
        <v>2</v>
      </c>
      <c r="G239" s="6">
        <v>50.06</v>
      </c>
      <c r="H239" s="6">
        <f>SUM(E239*G239)</f>
        <v>100.12</v>
      </c>
    </row>
    <row r="240" spans="1:8" ht="12.75">
      <c r="A240" s="15" t="s">
        <v>463</v>
      </c>
      <c r="D240" s="5" t="s">
        <v>459</v>
      </c>
      <c r="E240" s="17">
        <v>4</v>
      </c>
      <c r="G240" s="6">
        <v>33.37</v>
      </c>
      <c r="H240" s="6">
        <f>SUM(E240*G240)</f>
        <v>133.48</v>
      </c>
    </row>
    <row r="241" spans="1:22" s="9" customFormat="1" ht="12.75">
      <c r="A241" s="15" t="s">
        <v>240</v>
      </c>
      <c r="B241" s="15"/>
      <c r="C241" s="15"/>
      <c r="D241" s="5" t="s">
        <v>460</v>
      </c>
      <c r="E241" s="17">
        <v>25</v>
      </c>
      <c r="F241" s="5"/>
      <c r="G241" s="6">
        <v>11.12</v>
      </c>
      <c r="H241" s="6">
        <f>SUM(E241*G241)</f>
        <v>278</v>
      </c>
      <c r="I241" s="6"/>
      <c r="J241" s="8"/>
      <c r="K241" s="8"/>
      <c r="L241" s="8"/>
      <c r="M241" s="8"/>
      <c r="N241" s="8"/>
      <c r="O241" s="8"/>
      <c r="P241" s="8"/>
      <c r="Q241" s="8"/>
      <c r="R241" s="8"/>
      <c r="S241" s="8"/>
      <c r="T241" s="8"/>
      <c r="U241" s="8"/>
      <c r="V241" s="8"/>
    </row>
    <row r="242" spans="1:22" s="9" customFormat="1" ht="12.75">
      <c r="A242" s="15" t="s">
        <v>464</v>
      </c>
      <c r="B242" s="15"/>
      <c r="C242" s="15"/>
      <c r="D242" s="5" t="s">
        <v>461</v>
      </c>
      <c r="E242" s="17">
        <v>2</v>
      </c>
      <c r="F242" s="5"/>
      <c r="G242" s="6">
        <v>44.5</v>
      </c>
      <c r="H242" s="6">
        <f>SUM(E242*G242)</f>
        <v>89</v>
      </c>
      <c r="I242" s="6"/>
      <c r="J242" s="8"/>
      <c r="K242" s="8"/>
      <c r="L242" s="8"/>
      <c r="M242" s="8"/>
      <c r="N242" s="8"/>
      <c r="O242" s="8"/>
      <c r="P242" s="8"/>
      <c r="Q242" s="8"/>
      <c r="R242" s="8"/>
      <c r="S242" s="8"/>
      <c r="T242" s="8"/>
      <c r="U242" s="8"/>
      <c r="V242" s="8"/>
    </row>
    <row r="243" spans="1:22" s="9" customFormat="1" ht="12.75">
      <c r="A243" s="15"/>
      <c r="B243" s="15"/>
      <c r="C243" s="15"/>
      <c r="D243" s="5"/>
      <c r="E243" s="17"/>
      <c r="F243" s="5"/>
      <c r="G243" s="6"/>
      <c r="H243" s="6"/>
      <c r="I243" s="6"/>
      <c r="J243" s="8"/>
      <c r="K243" s="8"/>
      <c r="L243" s="8"/>
      <c r="M243" s="8"/>
      <c r="N243" s="8"/>
      <c r="O243" s="8"/>
      <c r="P243" s="8"/>
      <c r="Q243" s="8"/>
      <c r="R243" s="8"/>
      <c r="S243" s="8"/>
      <c r="T243" s="8"/>
      <c r="U243" s="8"/>
      <c r="V243" s="8"/>
    </row>
    <row r="244" spans="1:8" ht="12.75">
      <c r="A244" s="15" t="s">
        <v>468</v>
      </c>
      <c r="D244" s="5" t="s">
        <v>465</v>
      </c>
      <c r="E244" s="17">
        <v>4</v>
      </c>
      <c r="G244" s="6">
        <v>27.81</v>
      </c>
      <c r="H244" s="6">
        <f>SUM(E244*G244)</f>
        <v>111.24</v>
      </c>
    </row>
    <row r="245" spans="1:8" ht="12.75">
      <c r="A245" s="15" t="s">
        <v>765</v>
      </c>
      <c r="D245" s="5" t="s">
        <v>466</v>
      </c>
      <c r="E245" s="17">
        <v>25</v>
      </c>
      <c r="G245" s="6">
        <v>2.22</v>
      </c>
      <c r="H245" s="6">
        <f>SUM(E245*G245)</f>
        <v>55.50000000000001</v>
      </c>
    </row>
    <row r="246" spans="1:8" ht="12.75">
      <c r="A246" s="15" t="s">
        <v>766</v>
      </c>
      <c r="D246" s="5" t="s">
        <v>467</v>
      </c>
      <c r="E246" s="17">
        <v>25</v>
      </c>
      <c r="G246" s="6">
        <v>2.22</v>
      </c>
      <c r="H246" s="6">
        <f>SUM(E246*G246)</f>
        <v>55.50000000000001</v>
      </c>
    </row>
    <row r="248" spans="1:8" ht="12.75">
      <c r="A248" s="15" t="s">
        <v>470</v>
      </c>
      <c r="D248" s="5" t="s">
        <v>469</v>
      </c>
      <c r="E248" s="17">
        <v>12</v>
      </c>
      <c r="G248" s="6">
        <v>33.37</v>
      </c>
      <c r="H248" s="6">
        <f aca="true" t="shared" si="9" ref="H248:H259">SUM(E248*G248)</f>
        <v>400.43999999999994</v>
      </c>
    </row>
    <row r="249" spans="1:9" ht="12.75">
      <c r="A249" s="15" t="s">
        <v>1167</v>
      </c>
      <c r="D249" s="5" t="s">
        <v>471</v>
      </c>
      <c r="E249" s="17">
        <v>6</v>
      </c>
      <c r="G249" s="6">
        <v>333.72</v>
      </c>
      <c r="H249" s="6">
        <f t="shared" si="9"/>
        <v>2002.3200000000002</v>
      </c>
      <c r="I249" s="6">
        <v>350</v>
      </c>
    </row>
    <row r="250" spans="1:8" ht="12.75">
      <c r="A250" s="15" t="s">
        <v>1169</v>
      </c>
      <c r="D250" s="5" t="s">
        <v>1168</v>
      </c>
      <c r="E250" s="17">
        <v>2</v>
      </c>
      <c r="G250" s="6">
        <v>38.93</v>
      </c>
      <c r="H250" s="6">
        <f t="shared" si="9"/>
        <v>77.86</v>
      </c>
    </row>
    <row r="251" spans="1:9" ht="12.75">
      <c r="A251" s="15" t="s">
        <v>1171</v>
      </c>
      <c r="D251" s="5" t="s">
        <v>1170</v>
      </c>
      <c r="E251" s="17">
        <v>2</v>
      </c>
      <c r="G251" s="6">
        <v>111.24</v>
      </c>
      <c r="H251" s="6">
        <f t="shared" si="9"/>
        <v>222.48</v>
      </c>
      <c r="I251" s="6">
        <v>120</v>
      </c>
    </row>
    <row r="252" spans="1:9" ht="12.75">
      <c r="A252" s="15" t="s">
        <v>1173</v>
      </c>
      <c r="D252" s="5" t="s">
        <v>1172</v>
      </c>
      <c r="E252" s="17">
        <v>2</v>
      </c>
      <c r="G252" s="6">
        <v>111.24</v>
      </c>
      <c r="H252" s="6">
        <f t="shared" si="9"/>
        <v>222.48</v>
      </c>
      <c r="I252" s="6">
        <v>120</v>
      </c>
    </row>
    <row r="253" spans="1:8" ht="12.75">
      <c r="A253" s="15" t="s">
        <v>1175</v>
      </c>
      <c r="D253" s="5" t="s">
        <v>1174</v>
      </c>
      <c r="E253" s="17">
        <v>12</v>
      </c>
      <c r="G253" s="6">
        <v>13.35</v>
      </c>
      <c r="H253" s="6">
        <f t="shared" si="9"/>
        <v>160.2</v>
      </c>
    </row>
    <row r="254" spans="1:9" ht="12.75">
      <c r="A254" s="15" t="s">
        <v>1064</v>
      </c>
      <c r="D254" s="5" t="s">
        <v>1176</v>
      </c>
      <c r="E254" s="17">
        <v>1</v>
      </c>
      <c r="G254" s="6">
        <v>278.1</v>
      </c>
      <c r="H254" s="6">
        <f t="shared" si="9"/>
        <v>278.1</v>
      </c>
      <c r="I254" s="6">
        <v>280</v>
      </c>
    </row>
    <row r="255" spans="1:9" ht="12.75">
      <c r="A255" s="15" t="s">
        <v>1066</v>
      </c>
      <c r="D255" s="5" t="s">
        <v>1065</v>
      </c>
      <c r="E255" s="17">
        <v>2</v>
      </c>
      <c r="G255" s="6">
        <v>556.2</v>
      </c>
      <c r="H255" s="6">
        <f t="shared" si="9"/>
        <v>1112.4</v>
      </c>
      <c r="I255" s="6">
        <v>560</v>
      </c>
    </row>
    <row r="256" spans="1:8" ht="12.75">
      <c r="A256" s="15" t="s">
        <v>1068</v>
      </c>
      <c r="D256" s="5" t="s">
        <v>1067</v>
      </c>
      <c r="E256" s="17">
        <v>2</v>
      </c>
      <c r="G256" s="6">
        <v>44.5</v>
      </c>
      <c r="H256" s="6">
        <f t="shared" si="9"/>
        <v>89</v>
      </c>
    </row>
    <row r="257" spans="1:8" ht="12.75">
      <c r="A257" s="15" t="s">
        <v>241</v>
      </c>
      <c r="D257" s="5" t="s">
        <v>1069</v>
      </c>
      <c r="E257" s="17">
        <v>50</v>
      </c>
      <c r="G257" s="6">
        <v>0.56</v>
      </c>
      <c r="H257" s="6">
        <f t="shared" si="9"/>
        <v>28.000000000000004</v>
      </c>
    </row>
    <row r="258" spans="1:8" ht="12.75">
      <c r="A258" s="15" t="s">
        <v>242</v>
      </c>
      <c r="D258" s="5" t="s">
        <v>1070</v>
      </c>
      <c r="E258" s="17">
        <v>50</v>
      </c>
      <c r="G258" s="6">
        <v>0.56</v>
      </c>
      <c r="H258" s="6">
        <f t="shared" si="9"/>
        <v>28.000000000000004</v>
      </c>
    </row>
    <row r="259" spans="1:8" ht="12.75">
      <c r="A259" s="15" t="s">
        <v>1542</v>
      </c>
      <c r="D259" s="5" t="s">
        <v>1071</v>
      </c>
      <c r="E259" s="17">
        <v>24</v>
      </c>
      <c r="F259" s="5" t="s">
        <v>788</v>
      </c>
      <c r="G259" s="6">
        <v>8.9</v>
      </c>
      <c r="H259" s="6">
        <f t="shared" si="9"/>
        <v>213.60000000000002</v>
      </c>
    </row>
    <row r="260" spans="1:8" ht="23.25" customHeight="1">
      <c r="A260" s="4" t="s">
        <v>1519</v>
      </c>
      <c r="B260" s="141" t="s">
        <v>231</v>
      </c>
      <c r="C260" s="142"/>
      <c r="E260" s="6"/>
      <c r="F260" s="7"/>
      <c r="G260" s="115" t="s">
        <v>229</v>
      </c>
      <c r="H260" s="125"/>
    </row>
    <row r="261" spans="1:8" ht="18">
      <c r="A261" s="10" t="s">
        <v>205</v>
      </c>
      <c r="B261" s="143"/>
      <c r="C261" s="144"/>
      <c r="E261" s="6"/>
      <c r="F261" s="1"/>
      <c r="G261" s="121" t="s">
        <v>1102</v>
      </c>
      <c r="H261" s="122"/>
    </row>
    <row r="262" spans="1:8" ht="12.75">
      <c r="A262" s="91" t="s">
        <v>409</v>
      </c>
      <c r="B262" s="88" t="s">
        <v>197</v>
      </c>
      <c r="C262" s="88" t="s">
        <v>1510</v>
      </c>
      <c r="D262" s="89" t="s">
        <v>406</v>
      </c>
      <c r="E262" s="89" t="s">
        <v>2233</v>
      </c>
      <c r="F262" s="89" t="s">
        <v>407</v>
      </c>
      <c r="G262" s="90" t="s">
        <v>644</v>
      </c>
      <c r="H262" s="90" t="s">
        <v>1103</v>
      </c>
    </row>
    <row r="263" spans="1:8" ht="12.75">
      <c r="A263" s="15" t="s">
        <v>1116</v>
      </c>
      <c r="D263" s="5" t="s">
        <v>1072</v>
      </c>
      <c r="E263" s="17">
        <v>100</v>
      </c>
      <c r="G263" s="6">
        <v>1.11</v>
      </c>
      <c r="H263" s="6">
        <f aca="true" t="shared" si="10" ref="H263:H283">SUM(E263*G263)</f>
        <v>111.00000000000001</v>
      </c>
    </row>
    <row r="264" spans="1:8" ht="12.75">
      <c r="A264" s="15" t="s">
        <v>1118</v>
      </c>
      <c r="D264" s="5" t="s">
        <v>1117</v>
      </c>
      <c r="E264" s="17">
        <v>2</v>
      </c>
      <c r="G264" s="6">
        <v>55.62</v>
      </c>
      <c r="H264" s="6">
        <f t="shared" si="10"/>
        <v>111.24</v>
      </c>
    </row>
    <row r="265" spans="1:9" s="19" customFormat="1" ht="12.75">
      <c r="A265" s="15" t="s">
        <v>1120</v>
      </c>
      <c r="B265" s="15"/>
      <c r="C265" s="15"/>
      <c r="D265" s="5" t="s">
        <v>1119</v>
      </c>
      <c r="E265" s="17">
        <v>3</v>
      </c>
      <c r="F265" s="5"/>
      <c r="G265" s="6">
        <v>33.37</v>
      </c>
      <c r="H265" s="6">
        <f t="shared" si="10"/>
        <v>100.10999999999999</v>
      </c>
      <c r="I265" s="6"/>
    </row>
    <row r="266" spans="1:9" s="19" customFormat="1" ht="12.75">
      <c r="A266" s="15" t="s">
        <v>1711</v>
      </c>
      <c r="B266" s="15"/>
      <c r="C266" s="15"/>
      <c r="D266" s="5" t="s">
        <v>1121</v>
      </c>
      <c r="E266" s="17">
        <v>2</v>
      </c>
      <c r="F266" s="5"/>
      <c r="G266" s="6">
        <v>24.47</v>
      </c>
      <c r="H266" s="6">
        <f t="shared" si="10"/>
        <v>48.94</v>
      </c>
      <c r="I266" s="11" t="s">
        <v>644</v>
      </c>
    </row>
    <row r="267" spans="1:9" s="19" customFormat="1" ht="12.75">
      <c r="A267" s="15" t="s">
        <v>1123</v>
      </c>
      <c r="B267" s="15"/>
      <c r="C267" s="15"/>
      <c r="D267" s="5" t="s">
        <v>1122</v>
      </c>
      <c r="E267" s="17">
        <v>2</v>
      </c>
      <c r="F267" s="5"/>
      <c r="G267" s="6">
        <v>27.81</v>
      </c>
      <c r="H267" s="6">
        <f t="shared" si="10"/>
        <v>55.62</v>
      </c>
      <c r="I267" s="14" t="s">
        <v>408</v>
      </c>
    </row>
    <row r="268" spans="1:9" ht="12.75">
      <c r="A268" s="15" t="s">
        <v>243</v>
      </c>
      <c r="D268" s="5" t="s">
        <v>1124</v>
      </c>
      <c r="E268" s="17">
        <v>2</v>
      </c>
      <c r="G268" s="6">
        <v>111.24</v>
      </c>
      <c r="H268" s="6">
        <f t="shared" si="10"/>
        <v>222.48</v>
      </c>
      <c r="I268" s="6">
        <v>115</v>
      </c>
    </row>
    <row r="269" spans="1:8" ht="12.75">
      <c r="A269" s="15" t="s">
        <v>1243</v>
      </c>
      <c r="D269" s="5" t="s">
        <v>1125</v>
      </c>
      <c r="E269" s="17">
        <v>6</v>
      </c>
      <c r="G269" s="6">
        <v>26.7</v>
      </c>
      <c r="H269" s="6">
        <f t="shared" si="10"/>
        <v>160.2</v>
      </c>
    </row>
    <row r="270" spans="1:8" ht="12.75">
      <c r="A270" s="15" t="s">
        <v>1245</v>
      </c>
      <c r="D270" s="5" t="s">
        <v>1244</v>
      </c>
      <c r="E270" s="17">
        <v>2</v>
      </c>
      <c r="G270" s="6">
        <v>26.7</v>
      </c>
      <c r="H270" s="6">
        <f t="shared" si="10"/>
        <v>53.4</v>
      </c>
    </row>
    <row r="271" spans="1:8" ht="12.75">
      <c r="A271" s="15" t="s">
        <v>1247</v>
      </c>
      <c r="D271" s="5" t="s">
        <v>1246</v>
      </c>
      <c r="E271" s="17">
        <v>8</v>
      </c>
      <c r="G271" s="6">
        <v>33.37</v>
      </c>
      <c r="H271" s="6">
        <f t="shared" si="10"/>
        <v>266.96</v>
      </c>
    </row>
    <row r="272" spans="1:8" ht="12.75">
      <c r="A272" s="15" t="s">
        <v>1249</v>
      </c>
      <c r="D272" s="5" t="s">
        <v>1248</v>
      </c>
      <c r="E272" s="17">
        <v>12</v>
      </c>
      <c r="G272" s="6">
        <v>16.69</v>
      </c>
      <c r="H272" s="6">
        <f t="shared" si="10"/>
        <v>200.28000000000003</v>
      </c>
    </row>
    <row r="273" spans="1:8" ht="12.75">
      <c r="A273" s="15" t="s">
        <v>1251</v>
      </c>
      <c r="D273" s="5" t="s">
        <v>1250</v>
      </c>
      <c r="E273" s="17">
        <v>12</v>
      </c>
      <c r="G273" s="6">
        <v>16.69</v>
      </c>
      <c r="H273" s="6">
        <f t="shared" si="10"/>
        <v>200.28000000000003</v>
      </c>
    </row>
    <row r="274" spans="1:8" ht="12.75">
      <c r="A274" s="15" t="s">
        <v>1253</v>
      </c>
      <c r="D274" s="5" t="s">
        <v>1252</v>
      </c>
      <c r="E274" s="17">
        <v>6</v>
      </c>
      <c r="G274" s="6">
        <v>16.69</v>
      </c>
      <c r="H274" s="6">
        <f t="shared" si="10"/>
        <v>100.14000000000001</v>
      </c>
    </row>
    <row r="275" spans="1:8" ht="12.75">
      <c r="A275" s="15" t="s">
        <v>1255</v>
      </c>
      <c r="D275" s="5" t="s">
        <v>1254</v>
      </c>
      <c r="E275" s="17">
        <v>1</v>
      </c>
      <c r="G275" s="6">
        <v>27.81</v>
      </c>
      <c r="H275" s="6">
        <f t="shared" si="10"/>
        <v>27.81</v>
      </c>
    </row>
    <row r="276" spans="1:8" ht="12.75">
      <c r="A276" s="15" t="s">
        <v>2044</v>
      </c>
      <c r="D276" s="5" t="s">
        <v>1256</v>
      </c>
      <c r="E276" s="17">
        <v>6</v>
      </c>
      <c r="G276" s="6">
        <v>6.67</v>
      </c>
      <c r="H276" s="6">
        <f t="shared" si="10"/>
        <v>40.019999999999996</v>
      </c>
    </row>
    <row r="277" spans="1:8" ht="12.75">
      <c r="A277" s="15" t="s">
        <v>1258</v>
      </c>
      <c r="D277" s="5" t="s">
        <v>1257</v>
      </c>
      <c r="E277" s="17">
        <v>2</v>
      </c>
      <c r="G277" s="6">
        <v>27.81</v>
      </c>
      <c r="H277" s="6">
        <f t="shared" si="10"/>
        <v>55.62</v>
      </c>
    </row>
    <row r="278" spans="1:8" ht="12.75">
      <c r="A278" s="15" t="s">
        <v>1260</v>
      </c>
      <c r="D278" s="5" t="s">
        <v>1259</v>
      </c>
      <c r="E278" s="17">
        <v>12</v>
      </c>
      <c r="G278" s="6">
        <v>27.81</v>
      </c>
      <c r="H278" s="6">
        <f t="shared" si="10"/>
        <v>333.71999999999997</v>
      </c>
    </row>
    <row r="279" spans="1:8" ht="12.75">
      <c r="A279" s="15" t="s">
        <v>1262</v>
      </c>
      <c r="D279" s="5" t="s">
        <v>1261</v>
      </c>
      <c r="E279" s="17">
        <v>12</v>
      </c>
      <c r="G279" s="6">
        <v>27.81</v>
      </c>
      <c r="H279" s="6">
        <f t="shared" si="10"/>
        <v>333.71999999999997</v>
      </c>
    </row>
    <row r="280" spans="1:8" ht="12.75">
      <c r="A280" s="15" t="s">
        <v>1712</v>
      </c>
      <c r="D280" s="5" t="s">
        <v>1263</v>
      </c>
      <c r="E280" s="17">
        <v>6</v>
      </c>
      <c r="G280" s="6">
        <v>11.12</v>
      </c>
      <c r="H280" s="6">
        <f t="shared" si="10"/>
        <v>66.72</v>
      </c>
    </row>
    <row r="281" spans="1:9" ht="12.75">
      <c r="A281" s="15" t="s">
        <v>1600</v>
      </c>
      <c r="D281" s="5" t="s">
        <v>1264</v>
      </c>
      <c r="E281" s="17">
        <v>1</v>
      </c>
      <c r="G281" s="6">
        <v>166.86</v>
      </c>
      <c r="H281" s="6">
        <f t="shared" si="10"/>
        <v>166.86</v>
      </c>
      <c r="I281" s="6">
        <v>170</v>
      </c>
    </row>
    <row r="282" spans="1:8" ht="12.75">
      <c r="A282" s="15" t="s">
        <v>1602</v>
      </c>
      <c r="D282" s="5" t="s">
        <v>1601</v>
      </c>
      <c r="E282" s="17">
        <v>1</v>
      </c>
      <c r="G282" s="6">
        <v>88.99</v>
      </c>
      <c r="H282" s="6">
        <f t="shared" si="10"/>
        <v>88.99</v>
      </c>
    </row>
    <row r="283" spans="1:8" ht="12.75">
      <c r="A283" s="15" t="s">
        <v>1604</v>
      </c>
      <c r="D283" s="5" t="s">
        <v>1603</v>
      </c>
      <c r="E283" s="17">
        <v>1</v>
      </c>
      <c r="G283" s="6">
        <v>38.93</v>
      </c>
      <c r="H283" s="6">
        <f t="shared" si="10"/>
        <v>38.93</v>
      </c>
    </row>
    <row r="284" spans="1:9" ht="12.75">
      <c r="A284" s="20" t="s">
        <v>1876</v>
      </c>
      <c r="B284" s="20"/>
      <c r="C284" s="20"/>
      <c r="D284" s="21"/>
      <c r="E284" s="22"/>
      <c r="F284" s="21"/>
      <c r="G284" s="23"/>
      <c r="H284" s="23">
        <f>SUM(H217:H283)</f>
        <v>11280.51</v>
      </c>
      <c r="I284" s="23"/>
    </row>
    <row r="285" spans="1:3" ht="12.75">
      <c r="A285" s="24"/>
      <c r="B285" s="24"/>
      <c r="C285" s="24"/>
    </row>
    <row r="286" spans="1:8" ht="23.25" customHeight="1">
      <c r="A286" s="4" t="s">
        <v>1519</v>
      </c>
      <c r="B286" s="141" t="s">
        <v>231</v>
      </c>
      <c r="C286" s="142"/>
      <c r="E286" s="6"/>
      <c r="F286" s="7"/>
      <c r="G286" s="115" t="s">
        <v>229</v>
      </c>
      <c r="H286" s="125"/>
    </row>
    <row r="287" spans="1:9" ht="18">
      <c r="A287" s="10" t="s">
        <v>1605</v>
      </c>
      <c r="B287" s="143"/>
      <c r="C287" s="144"/>
      <c r="E287" s="6"/>
      <c r="F287" s="1"/>
      <c r="G287" s="121" t="s">
        <v>1102</v>
      </c>
      <c r="H287" s="122"/>
      <c r="I287" s="11" t="s">
        <v>644</v>
      </c>
    </row>
    <row r="288" spans="1:9" ht="12.75">
      <c r="A288" s="91" t="s">
        <v>409</v>
      </c>
      <c r="B288" s="88" t="s">
        <v>197</v>
      </c>
      <c r="C288" s="88" t="s">
        <v>1510</v>
      </c>
      <c r="D288" s="89" t="s">
        <v>406</v>
      </c>
      <c r="E288" s="89" t="s">
        <v>2233</v>
      </c>
      <c r="F288" s="89" t="s">
        <v>407</v>
      </c>
      <c r="G288" s="90" t="s">
        <v>644</v>
      </c>
      <c r="H288" s="90" t="s">
        <v>1103</v>
      </c>
      <c r="I288" s="14" t="s">
        <v>408</v>
      </c>
    </row>
    <row r="289" spans="1:8" ht="25.5">
      <c r="A289" s="15" t="s">
        <v>1607</v>
      </c>
      <c r="D289" s="5" t="s">
        <v>1606</v>
      </c>
      <c r="E289" s="17">
        <v>12</v>
      </c>
      <c r="G289" s="6">
        <v>38.93</v>
      </c>
      <c r="H289" s="6">
        <f aca="true" t="shared" si="11" ref="H289:H296">SUM(E289*G289)</f>
        <v>467.15999999999997</v>
      </c>
    </row>
    <row r="290" spans="1:8" ht="25.5">
      <c r="A290" s="15" t="s">
        <v>1609</v>
      </c>
      <c r="D290" s="5" t="s">
        <v>1608</v>
      </c>
      <c r="E290" s="17">
        <v>12</v>
      </c>
      <c r="G290" s="6">
        <v>44.5</v>
      </c>
      <c r="H290" s="6">
        <f t="shared" si="11"/>
        <v>534</v>
      </c>
    </row>
    <row r="291" spans="1:9" ht="12.75">
      <c r="A291" s="15" t="s">
        <v>1611</v>
      </c>
      <c r="D291" s="5" t="s">
        <v>1610</v>
      </c>
      <c r="E291" s="17">
        <v>3</v>
      </c>
      <c r="G291" s="6">
        <v>389.34</v>
      </c>
      <c r="H291" s="6">
        <f t="shared" si="11"/>
        <v>1168.02</v>
      </c>
      <c r="I291" s="6">
        <v>390</v>
      </c>
    </row>
    <row r="292" spans="1:8" ht="12.75">
      <c r="A292" s="15" t="s">
        <v>1613</v>
      </c>
      <c r="D292" s="5" t="s">
        <v>1612</v>
      </c>
      <c r="E292" s="17">
        <v>10</v>
      </c>
      <c r="G292" s="6">
        <v>16.69</v>
      </c>
      <c r="H292" s="6">
        <f t="shared" si="11"/>
        <v>166.9</v>
      </c>
    </row>
    <row r="293" spans="1:8" ht="12.75">
      <c r="A293" s="15" t="s">
        <v>1615</v>
      </c>
      <c r="D293" s="5" t="s">
        <v>1614</v>
      </c>
      <c r="E293" s="17">
        <v>10</v>
      </c>
      <c r="G293" s="6">
        <v>16.69</v>
      </c>
      <c r="H293" s="6">
        <f t="shared" si="11"/>
        <v>166.9</v>
      </c>
    </row>
    <row r="294" spans="1:8" ht="12.75">
      <c r="A294" s="15" t="s">
        <v>1617</v>
      </c>
      <c r="D294" s="5" t="s">
        <v>1616</v>
      </c>
      <c r="E294" s="17">
        <v>5</v>
      </c>
      <c r="G294" s="6">
        <v>50.06</v>
      </c>
      <c r="H294" s="6">
        <f t="shared" si="11"/>
        <v>250.3</v>
      </c>
    </row>
    <row r="295" spans="1:8" ht="12.75">
      <c r="A295" s="15" t="s">
        <v>1619</v>
      </c>
      <c r="D295" s="5" t="s">
        <v>1618</v>
      </c>
      <c r="E295" s="17">
        <v>5</v>
      </c>
      <c r="G295" s="6">
        <v>22.25</v>
      </c>
      <c r="H295" s="6">
        <f t="shared" si="11"/>
        <v>111.25</v>
      </c>
    </row>
    <row r="296" spans="1:8" ht="12.75">
      <c r="A296" s="15" t="s">
        <v>1621</v>
      </c>
      <c r="D296" s="5" t="s">
        <v>1620</v>
      </c>
      <c r="E296" s="17">
        <v>3</v>
      </c>
      <c r="G296" s="6">
        <v>111.24</v>
      </c>
      <c r="H296" s="6">
        <f t="shared" si="11"/>
        <v>333.71999999999997</v>
      </c>
    </row>
    <row r="297" spans="1:8" ht="23.25" customHeight="1">
      <c r="A297" s="4" t="s">
        <v>1519</v>
      </c>
      <c r="B297" s="141" t="s">
        <v>231</v>
      </c>
      <c r="C297" s="142"/>
      <c r="E297" s="6"/>
      <c r="F297" s="7"/>
      <c r="G297" s="115" t="s">
        <v>229</v>
      </c>
      <c r="H297" s="125"/>
    </row>
    <row r="298" spans="1:8" ht="18">
      <c r="A298" s="10" t="s">
        <v>206</v>
      </c>
      <c r="B298" s="143"/>
      <c r="C298" s="144"/>
      <c r="E298" s="6"/>
      <c r="F298" s="1"/>
      <c r="G298" s="121" t="s">
        <v>1102</v>
      </c>
      <c r="H298" s="122"/>
    </row>
    <row r="299" spans="1:8" ht="12.75">
      <c r="A299" s="91" t="s">
        <v>409</v>
      </c>
      <c r="B299" s="88" t="s">
        <v>197</v>
      </c>
      <c r="C299" s="88" t="s">
        <v>1510</v>
      </c>
      <c r="D299" s="89" t="s">
        <v>406</v>
      </c>
      <c r="E299" s="89" t="s">
        <v>2233</v>
      </c>
      <c r="F299" s="89" t="s">
        <v>407</v>
      </c>
      <c r="G299" s="90" t="s">
        <v>644</v>
      </c>
      <c r="H299" s="90" t="s">
        <v>1103</v>
      </c>
    </row>
    <row r="300" spans="1:9" ht="12.75">
      <c r="A300" s="15" t="s">
        <v>1623</v>
      </c>
      <c r="D300" s="5" t="s">
        <v>1622</v>
      </c>
      <c r="E300" s="17">
        <v>30</v>
      </c>
      <c r="G300" s="6">
        <v>11.12</v>
      </c>
      <c r="H300" s="6">
        <f>SUM(E300*G300)</f>
        <v>333.59999999999997</v>
      </c>
      <c r="I300" s="11" t="s">
        <v>644</v>
      </c>
    </row>
    <row r="301" spans="1:9" ht="12.75">
      <c r="A301" s="15" t="s">
        <v>1203</v>
      </c>
      <c r="D301" s="5" t="s">
        <v>1624</v>
      </c>
      <c r="E301" s="17">
        <v>4</v>
      </c>
      <c r="G301" s="6">
        <v>444.96</v>
      </c>
      <c r="H301" s="6">
        <f>SUM(E301*G301)</f>
        <v>1779.84</v>
      </c>
      <c r="I301" s="14" t="s">
        <v>408</v>
      </c>
    </row>
    <row r="302" spans="1:8" ht="12.75">
      <c r="A302" s="15" t="s">
        <v>151</v>
      </c>
      <c r="D302" s="5" t="s">
        <v>152</v>
      </c>
      <c r="E302" s="17">
        <v>6</v>
      </c>
      <c r="F302" s="5" t="s">
        <v>2397</v>
      </c>
      <c r="G302" s="6">
        <v>88.99</v>
      </c>
      <c r="H302" s="6">
        <f>SUM(E302*G302)</f>
        <v>533.9399999999999</v>
      </c>
    </row>
    <row r="303" spans="1:9" ht="12.75">
      <c r="A303" s="20" t="s">
        <v>1876</v>
      </c>
      <c r="B303" s="20"/>
      <c r="C303" s="20"/>
      <c r="D303" s="21"/>
      <c r="E303" s="22"/>
      <c r="F303" s="21"/>
      <c r="G303" s="23"/>
      <c r="H303" s="23">
        <f>SUM(H289:H302)</f>
        <v>5845.629999999999</v>
      </c>
      <c r="I303" s="23"/>
    </row>
    <row r="304" spans="1:3" ht="12.75">
      <c r="A304" s="24"/>
      <c r="B304" s="24"/>
      <c r="C304" s="24"/>
    </row>
    <row r="305" spans="1:8" ht="23.25">
      <c r="A305" s="4" t="s">
        <v>1519</v>
      </c>
      <c r="B305" s="4"/>
      <c r="C305" s="4"/>
      <c r="E305" s="6"/>
      <c r="F305" s="7"/>
      <c r="G305" s="115" t="s">
        <v>229</v>
      </c>
      <c r="H305" s="125"/>
    </row>
    <row r="306" spans="1:9" ht="18">
      <c r="A306" s="10" t="s">
        <v>710</v>
      </c>
      <c r="B306" s="10"/>
      <c r="C306" s="10"/>
      <c r="E306" s="6"/>
      <c r="F306" s="1"/>
      <c r="G306" s="121" t="s">
        <v>1102</v>
      </c>
      <c r="H306" s="122"/>
      <c r="I306" s="11" t="s">
        <v>644</v>
      </c>
    </row>
    <row r="307" spans="1:9" ht="12.75">
      <c r="A307" s="91" t="s">
        <v>409</v>
      </c>
      <c r="B307" s="91"/>
      <c r="C307" s="91"/>
      <c r="D307" s="89" t="s">
        <v>406</v>
      </c>
      <c r="E307" s="89" t="s">
        <v>2233</v>
      </c>
      <c r="F307" s="89" t="s">
        <v>407</v>
      </c>
      <c r="G307" s="90" t="s">
        <v>644</v>
      </c>
      <c r="H307" s="90" t="s">
        <v>1103</v>
      </c>
      <c r="I307" s="14" t="s">
        <v>408</v>
      </c>
    </row>
    <row r="308" spans="1:9" ht="12.75">
      <c r="A308" s="15" t="s">
        <v>712</v>
      </c>
      <c r="D308" s="5" t="s">
        <v>711</v>
      </c>
      <c r="E308" s="17">
        <v>2</v>
      </c>
      <c r="G308" s="6">
        <v>611.82</v>
      </c>
      <c r="H308" s="6">
        <f>SUM(E308*G308)</f>
        <v>1223.64</v>
      </c>
      <c r="I308" s="6">
        <v>615</v>
      </c>
    </row>
    <row r="310" spans="1:8" ht="12.75">
      <c r="A310" s="15" t="s">
        <v>717</v>
      </c>
      <c r="D310" s="5" t="s">
        <v>713</v>
      </c>
      <c r="E310" s="17">
        <v>4</v>
      </c>
      <c r="G310" s="6">
        <v>100.12</v>
      </c>
      <c r="H310" s="6">
        <f>SUM(E310*G310)</f>
        <v>400.48</v>
      </c>
    </row>
    <row r="311" spans="1:8" ht="12.75">
      <c r="A311" s="15" t="s">
        <v>718</v>
      </c>
      <c r="D311" s="5" t="s">
        <v>714</v>
      </c>
      <c r="E311" s="17">
        <v>8</v>
      </c>
      <c r="G311" s="6">
        <v>11.12</v>
      </c>
      <c r="H311" s="6">
        <f>SUM(E311*G311)</f>
        <v>88.96</v>
      </c>
    </row>
    <row r="312" spans="1:22" s="9" customFormat="1" ht="25.5">
      <c r="A312" s="15" t="s">
        <v>1184</v>
      </c>
      <c r="B312" s="15"/>
      <c r="C312" s="15"/>
      <c r="D312" s="5" t="s">
        <v>715</v>
      </c>
      <c r="E312" s="17">
        <v>25</v>
      </c>
      <c r="F312" s="5" t="s">
        <v>2378</v>
      </c>
      <c r="G312" s="6">
        <v>6.48</v>
      </c>
      <c r="H312" s="6">
        <f>SUM(E312*G312)</f>
        <v>162</v>
      </c>
      <c r="I312" s="6"/>
      <c r="J312" s="8"/>
      <c r="K312" s="8"/>
      <c r="L312" s="8"/>
      <c r="M312" s="8"/>
      <c r="N312" s="8"/>
      <c r="O312" s="8"/>
      <c r="P312" s="8"/>
      <c r="Q312" s="8"/>
      <c r="R312" s="8"/>
      <c r="S312" s="8"/>
      <c r="T312" s="8"/>
      <c r="U312" s="8"/>
      <c r="V312" s="8"/>
    </row>
    <row r="313" spans="1:22" s="9" customFormat="1" ht="12.75">
      <c r="A313" s="15" t="s">
        <v>719</v>
      </c>
      <c r="B313" s="15"/>
      <c r="C313" s="15"/>
      <c r="D313" s="5" t="s">
        <v>716</v>
      </c>
      <c r="E313" s="17">
        <v>2</v>
      </c>
      <c r="F313" s="5"/>
      <c r="G313" s="6">
        <v>228.04</v>
      </c>
      <c r="H313" s="6">
        <f>SUM(E313*G313)</f>
        <v>456.08</v>
      </c>
      <c r="I313" s="6">
        <v>230</v>
      </c>
      <c r="J313" s="8"/>
      <c r="K313" s="8"/>
      <c r="L313" s="8"/>
      <c r="M313" s="8"/>
      <c r="N313" s="8"/>
      <c r="O313" s="8"/>
      <c r="P313" s="8"/>
      <c r="Q313" s="8"/>
      <c r="R313" s="8"/>
      <c r="S313" s="8"/>
      <c r="T313" s="8"/>
      <c r="U313" s="8"/>
      <c r="V313" s="8"/>
    </row>
    <row r="314" spans="1:22" s="9" customFormat="1" ht="12.75">
      <c r="A314" s="15"/>
      <c r="B314" s="15"/>
      <c r="C314" s="15"/>
      <c r="D314" s="5"/>
      <c r="E314" s="17"/>
      <c r="F314" s="5"/>
      <c r="G314" s="6"/>
      <c r="H314" s="6"/>
      <c r="I314" s="6"/>
      <c r="J314" s="8"/>
      <c r="K314" s="8"/>
      <c r="L314" s="8"/>
      <c r="M314" s="8"/>
      <c r="N314" s="8"/>
      <c r="O314" s="8"/>
      <c r="P314" s="8"/>
      <c r="Q314" s="8"/>
      <c r="R314" s="8"/>
      <c r="S314" s="8"/>
      <c r="T314" s="8"/>
      <c r="U314" s="8"/>
      <c r="V314" s="8"/>
    </row>
    <row r="315" spans="1:8" ht="25.5">
      <c r="A315" s="15" t="s">
        <v>1157</v>
      </c>
      <c r="D315" s="5" t="s">
        <v>720</v>
      </c>
      <c r="E315" s="17">
        <v>2</v>
      </c>
      <c r="G315" s="6">
        <v>177.98</v>
      </c>
      <c r="H315" s="6">
        <f aca="true" t="shared" si="12" ref="H315:H324">SUM(E315*G315)</f>
        <v>355.96</v>
      </c>
    </row>
    <row r="316" spans="1:9" ht="25.5">
      <c r="A316" s="15" t="s">
        <v>1159</v>
      </c>
      <c r="D316" s="5" t="s">
        <v>1158</v>
      </c>
      <c r="E316" s="17">
        <v>1</v>
      </c>
      <c r="G316" s="6">
        <v>250.29</v>
      </c>
      <c r="H316" s="6">
        <f t="shared" si="12"/>
        <v>250.29</v>
      </c>
      <c r="I316" s="6">
        <v>260</v>
      </c>
    </row>
    <row r="317" spans="1:8" ht="12.75">
      <c r="A317" s="15" t="s">
        <v>1161</v>
      </c>
      <c r="D317" s="5" t="s">
        <v>1160</v>
      </c>
      <c r="E317" s="17">
        <v>8</v>
      </c>
      <c r="G317" s="6">
        <v>22.25</v>
      </c>
      <c r="H317" s="6">
        <f t="shared" si="12"/>
        <v>178</v>
      </c>
    </row>
    <row r="318" spans="1:8" ht="12.75">
      <c r="A318" s="15" t="s">
        <v>1177</v>
      </c>
      <c r="D318" s="5" t="s">
        <v>1073</v>
      </c>
      <c r="E318" s="17">
        <v>8</v>
      </c>
      <c r="G318" s="6">
        <v>16.69</v>
      </c>
      <c r="H318" s="6">
        <f t="shared" si="12"/>
        <v>133.52</v>
      </c>
    </row>
    <row r="319" spans="1:9" ht="25.5">
      <c r="A319" s="15" t="s">
        <v>1179</v>
      </c>
      <c r="D319" s="5" t="s">
        <v>1178</v>
      </c>
      <c r="E319" s="17">
        <v>4</v>
      </c>
      <c r="G319" s="6">
        <v>250.29</v>
      </c>
      <c r="H319" s="6">
        <f t="shared" si="12"/>
        <v>1001.16</v>
      </c>
      <c r="I319" s="6">
        <v>260</v>
      </c>
    </row>
    <row r="320" spans="1:9" ht="25.5">
      <c r="A320" s="15" t="s">
        <v>1181</v>
      </c>
      <c r="D320" s="5" t="s">
        <v>1180</v>
      </c>
      <c r="E320" s="17">
        <v>4</v>
      </c>
      <c r="G320" s="6">
        <v>111.24</v>
      </c>
      <c r="H320" s="6">
        <f t="shared" si="12"/>
        <v>444.96</v>
      </c>
      <c r="I320" s="6">
        <v>115</v>
      </c>
    </row>
    <row r="321" spans="1:8" ht="25.5">
      <c r="A321" s="15" t="s">
        <v>312</v>
      </c>
      <c r="D321" s="5" t="s">
        <v>1182</v>
      </c>
      <c r="E321" s="17">
        <v>4</v>
      </c>
      <c r="G321" s="6">
        <v>22.25</v>
      </c>
      <c r="H321" s="6">
        <f t="shared" si="12"/>
        <v>89</v>
      </c>
    </row>
    <row r="322" spans="1:8" ht="12.75">
      <c r="A322" s="15" t="s">
        <v>1185</v>
      </c>
      <c r="D322" s="5" t="s">
        <v>132</v>
      </c>
      <c r="E322" s="17">
        <v>25</v>
      </c>
      <c r="F322" s="5" t="s">
        <v>2397</v>
      </c>
      <c r="G322" s="6">
        <v>6.48</v>
      </c>
      <c r="H322" s="6">
        <f t="shared" si="12"/>
        <v>162</v>
      </c>
    </row>
    <row r="323" spans="1:8" ht="12.75">
      <c r="A323" s="15" t="s">
        <v>1183</v>
      </c>
      <c r="D323" s="5" t="s">
        <v>130</v>
      </c>
      <c r="E323" s="17">
        <v>8</v>
      </c>
      <c r="F323" s="5" t="s">
        <v>2397</v>
      </c>
      <c r="G323" s="6">
        <v>16.2</v>
      </c>
      <c r="H323" s="6">
        <f t="shared" si="12"/>
        <v>129.6</v>
      </c>
    </row>
    <row r="324" spans="1:8" ht="12.75">
      <c r="A324" s="15" t="s">
        <v>129</v>
      </c>
      <c r="D324" s="5" t="s">
        <v>131</v>
      </c>
      <c r="E324" s="17">
        <v>8</v>
      </c>
      <c r="F324" s="5" t="s">
        <v>2397</v>
      </c>
      <c r="G324" s="6">
        <v>21.6</v>
      </c>
      <c r="H324" s="6">
        <f t="shared" si="12"/>
        <v>172.8</v>
      </c>
    </row>
    <row r="325" spans="1:9" ht="12.75">
      <c r="A325" s="20" t="s">
        <v>1876</v>
      </c>
      <c r="B325" s="20"/>
      <c r="C325" s="20"/>
      <c r="D325" s="21"/>
      <c r="E325" s="22"/>
      <c r="F325" s="21"/>
      <c r="G325" s="23"/>
      <c r="H325" s="23">
        <f>SUM(H308:H324)</f>
        <v>5248.450000000001</v>
      </c>
      <c r="I325" s="23"/>
    </row>
    <row r="326" spans="1:8" ht="23.25">
      <c r="A326" s="4" t="s">
        <v>1519</v>
      </c>
      <c r="B326" s="141" t="s">
        <v>231</v>
      </c>
      <c r="C326" s="142"/>
      <c r="G326" s="115" t="s">
        <v>229</v>
      </c>
      <c r="H326" s="125"/>
    </row>
    <row r="327" spans="1:9" ht="18">
      <c r="A327" s="10" t="s">
        <v>1631</v>
      </c>
      <c r="B327" s="143"/>
      <c r="C327" s="144"/>
      <c r="E327" s="6"/>
      <c r="F327" s="1"/>
      <c r="G327" s="121" t="s">
        <v>1102</v>
      </c>
      <c r="H327" s="122"/>
      <c r="I327" s="11" t="s">
        <v>644</v>
      </c>
    </row>
    <row r="328" spans="1:9" s="47" customFormat="1" ht="12.75">
      <c r="A328" s="91" t="s">
        <v>409</v>
      </c>
      <c r="B328" s="88" t="s">
        <v>197</v>
      </c>
      <c r="C328" s="88" t="s">
        <v>1510</v>
      </c>
      <c r="D328" s="89" t="s">
        <v>406</v>
      </c>
      <c r="E328" s="89" t="s">
        <v>2233</v>
      </c>
      <c r="F328" s="89" t="s">
        <v>407</v>
      </c>
      <c r="G328" s="90" t="s">
        <v>644</v>
      </c>
      <c r="H328" s="90" t="s">
        <v>1103</v>
      </c>
      <c r="I328" s="14" t="s">
        <v>408</v>
      </c>
    </row>
    <row r="329" spans="1:8" ht="12.75">
      <c r="A329" s="15" t="s">
        <v>1633</v>
      </c>
      <c r="D329" s="5" t="s">
        <v>1632</v>
      </c>
      <c r="E329" s="17">
        <v>2</v>
      </c>
      <c r="G329" s="6">
        <v>16.69</v>
      </c>
      <c r="H329" s="6">
        <f aca="true" t="shared" si="13" ref="H329:H350">SUM(E329*G329)</f>
        <v>33.38</v>
      </c>
    </row>
    <row r="330" spans="1:22" s="9" customFormat="1" ht="25.5">
      <c r="A330" s="15" t="s">
        <v>805</v>
      </c>
      <c r="B330" s="15"/>
      <c r="C330" s="15"/>
      <c r="D330" s="5" t="s">
        <v>1634</v>
      </c>
      <c r="E330" s="17">
        <v>2</v>
      </c>
      <c r="F330" s="5"/>
      <c r="G330" s="6">
        <v>44.5</v>
      </c>
      <c r="H330" s="6">
        <f t="shared" si="13"/>
        <v>89</v>
      </c>
      <c r="I330" s="6"/>
      <c r="J330" s="8"/>
      <c r="K330" s="8"/>
      <c r="L330" s="8"/>
      <c r="M330" s="8"/>
      <c r="N330" s="8"/>
      <c r="O330" s="8"/>
      <c r="P330" s="8"/>
      <c r="Q330" s="8"/>
      <c r="R330" s="8"/>
      <c r="S330" s="8"/>
      <c r="T330" s="8"/>
      <c r="U330" s="8"/>
      <c r="V330" s="8"/>
    </row>
    <row r="331" spans="1:22" s="9" customFormat="1" ht="38.25">
      <c r="A331" s="15" t="s">
        <v>1</v>
      </c>
      <c r="B331" s="15"/>
      <c r="C331" s="15"/>
      <c r="D331" s="5" t="s">
        <v>0</v>
      </c>
      <c r="E331" s="17">
        <v>1</v>
      </c>
      <c r="F331" s="5"/>
      <c r="G331" s="6">
        <v>667.44</v>
      </c>
      <c r="H331" s="6">
        <f t="shared" si="13"/>
        <v>667.44</v>
      </c>
      <c r="I331" s="6">
        <v>670</v>
      </c>
      <c r="J331" s="8"/>
      <c r="K331" s="8"/>
      <c r="L331" s="8"/>
      <c r="M331" s="8"/>
      <c r="N331" s="8"/>
      <c r="O331" s="8"/>
      <c r="P331" s="8"/>
      <c r="Q331" s="8"/>
      <c r="R331" s="8"/>
      <c r="S331" s="8"/>
      <c r="T331" s="8"/>
      <c r="U331" s="8"/>
      <c r="V331" s="8"/>
    </row>
    <row r="332" spans="1:8" ht="25.5">
      <c r="A332" s="15" t="s">
        <v>3</v>
      </c>
      <c r="D332" s="5" t="s">
        <v>2</v>
      </c>
      <c r="E332" s="17">
        <v>8</v>
      </c>
      <c r="G332" s="6">
        <v>44.5</v>
      </c>
      <c r="H332" s="6">
        <f t="shared" si="13"/>
        <v>356</v>
      </c>
    </row>
    <row r="333" spans="1:8" ht="12.75">
      <c r="A333" s="15" t="s">
        <v>5</v>
      </c>
      <c r="D333" s="5" t="s">
        <v>4</v>
      </c>
      <c r="E333" s="17">
        <v>4</v>
      </c>
      <c r="G333" s="6">
        <v>66.74</v>
      </c>
      <c r="H333" s="6">
        <f t="shared" si="13"/>
        <v>266.96</v>
      </c>
    </row>
    <row r="334" spans="1:9" ht="25.5">
      <c r="A334" s="15" t="s">
        <v>961</v>
      </c>
      <c r="D334" s="5" t="s">
        <v>962</v>
      </c>
      <c r="E334" s="17">
        <v>4</v>
      </c>
      <c r="G334" s="6">
        <v>266.98</v>
      </c>
      <c r="H334" s="6">
        <f t="shared" si="13"/>
        <v>1067.92</v>
      </c>
      <c r="I334" s="6">
        <v>275</v>
      </c>
    </row>
    <row r="335" spans="1:8" ht="12.75">
      <c r="A335" s="15" t="s">
        <v>767</v>
      </c>
      <c r="D335" s="5" t="s">
        <v>963</v>
      </c>
      <c r="E335" s="17">
        <v>4</v>
      </c>
      <c r="G335" s="6">
        <v>77.87</v>
      </c>
      <c r="H335" s="6">
        <f t="shared" si="13"/>
        <v>311.48</v>
      </c>
    </row>
    <row r="336" spans="1:8" ht="12.75">
      <c r="A336" s="15" t="s">
        <v>768</v>
      </c>
      <c r="D336" s="5" t="s">
        <v>964</v>
      </c>
      <c r="E336" s="17">
        <v>8</v>
      </c>
      <c r="G336" s="6">
        <v>111.24</v>
      </c>
      <c r="H336" s="6">
        <f t="shared" si="13"/>
        <v>889.92</v>
      </c>
    </row>
    <row r="337" spans="1:9" ht="12.75">
      <c r="A337" s="15" t="s">
        <v>965</v>
      </c>
      <c r="D337" s="5" t="s">
        <v>966</v>
      </c>
      <c r="E337" s="17">
        <v>2</v>
      </c>
      <c r="G337" s="6">
        <v>111.24</v>
      </c>
      <c r="H337" s="6">
        <f t="shared" si="13"/>
        <v>222.48</v>
      </c>
      <c r="I337" s="6">
        <v>120</v>
      </c>
    </row>
    <row r="338" spans="1:8" ht="12.75">
      <c r="A338" s="15" t="s">
        <v>967</v>
      </c>
      <c r="D338" s="5" t="s">
        <v>968</v>
      </c>
      <c r="E338" s="17">
        <v>8</v>
      </c>
      <c r="G338" s="6">
        <v>2.22</v>
      </c>
      <c r="H338" s="6">
        <f t="shared" si="13"/>
        <v>17.76</v>
      </c>
    </row>
    <row r="339" spans="1:8" ht="12.75">
      <c r="A339" s="15" t="s">
        <v>969</v>
      </c>
      <c r="D339" s="5" t="s">
        <v>970</v>
      </c>
      <c r="E339" s="17">
        <v>4</v>
      </c>
      <c r="G339" s="6">
        <v>55.62</v>
      </c>
      <c r="H339" s="6">
        <f t="shared" si="13"/>
        <v>222.48</v>
      </c>
    </row>
    <row r="340" spans="1:8" ht="25.5">
      <c r="A340" s="15" t="s">
        <v>971</v>
      </c>
      <c r="D340" s="5" t="s">
        <v>972</v>
      </c>
      <c r="E340" s="17">
        <v>8</v>
      </c>
      <c r="G340" s="6">
        <v>55.62</v>
      </c>
      <c r="H340" s="6">
        <f t="shared" si="13"/>
        <v>444.96</v>
      </c>
    </row>
    <row r="341" spans="1:9" ht="12.75">
      <c r="A341" s="15" t="s">
        <v>973</v>
      </c>
      <c r="D341" s="5" t="s">
        <v>974</v>
      </c>
      <c r="E341" s="17">
        <v>12</v>
      </c>
      <c r="G341" s="6">
        <v>166.86</v>
      </c>
      <c r="H341" s="6">
        <f t="shared" si="13"/>
        <v>2002.3200000000002</v>
      </c>
      <c r="I341" s="6">
        <v>170</v>
      </c>
    </row>
    <row r="342" spans="1:8" ht="25.5">
      <c r="A342" s="15" t="s">
        <v>1237</v>
      </c>
      <c r="D342" s="5" t="s">
        <v>1238</v>
      </c>
      <c r="E342" s="17">
        <v>4</v>
      </c>
      <c r="G342" s="6">
        <v>66.74</v>
      </c>
      <c r="H342" s="6">
        <f t="shared" si="13"/>
        <v>266.96</v>
      </c>
    </row>
    <row r="343" spans="1:9" ht="38.25">
      <c r="A343" s="15" t="s">
        <v>1084</v>
      </c>
      <c r="D343" s="5" t="s">
        <v>1085</v>
      </c>
      <c r="E343" s="17">
        <v>2</v>
      </c>
      <c r="G343" s="6">
        <v>444.96</v>
      </c>
      <c r="H343" s="6">
        <f t="shared" si="13"/>
        <v>889.92</v>
      </c>
      <c r="I343" s="6">
        <v>450</v>
      </c>
    </row>
    <row r="344" spans="1:9" ht="38.25">
      <c r="A344" s="15" t="s">
        <v>1198</v>
      </c>
      <c r="D344" s="5" t="s">
        <v>1199</v>
      </c>
      <c r="E344" s="17">
        <v>6</v>
      </c>
      <c r="G344" s="6">
        <v>333.72</v>
      </c>
      <c r="H344" s="6">
        <f t="shared" si="13"/>
        <v>2002.3200000000002</v>
      </c>
      <c r="I344" s="6">
        <v>350</v>
      </c>
    </row>
    <row r="345" spans="1:8" ht="25.5">
      <c r="A345" s="15" t="s">
        <v>771</v>
      </c>
      <c r="D345" s="5" t="s">
        <v>772</v>
      </c>
      <c r="E345" s="17">
        <v>40</v>
      </c>
      <c r="G345" s="6">
        <v>33.37</v>
      </c>
      <c r="H345" s="6">
        <f t="shared" si="13"/>
        <v>1334.8</v>
      </c>
    </row>
    <row r="346" spans="1:9" ht="25.5">
      <c r="A346" s="15" t="s">
        <v>773</v>
      </c>
      <c r="D346" s="5" t="s">
        <v>774</v>
      </c>
      <c r="E346" s="17">
        <v>8</v>
      </c>
      <c r="G346" s="6">
        <v>139.05</v>
      </c>
      <c r="H346" s="6">
        <f t="shared" si="13"/>
        <v>1112.4</v>
      </c>
      <c r="I346" s="6">
        <v>140</v>
      </c>
    </row>
    <row r="347" spans="1:8" ht="12.75">
      <c r="A347" s="15" t="s">
        <v>2045</v>
      </c>
      <c r="D347" s="5" t="s">
        <v>775</v>
      </c>
      <c r="E347" s="17">
        <v>300</v>
      </c>
      <c r="G347" s="6">
        <v>0.5</v>
      </c>
      <c r="H347" s="6">
        <f t="shared" si="13"/>
        <v>150</v>
      </c>
    </row>
    <row r="348" spans="1:22" s="9" customFormat="1" ht="12.75">
      <c r="A348" s="15" t="s">
        <v>2046</v>
      </c>
      <c r="B348" s="15"/>
      <c r="C348" s="15"/>
      <c r="D348" s="5" t="s">
        <v>776</v>
      </c>
      <c r="E348" s="17">
        <v>400</v>
      </c>
      <c r="F348" s="5"/>
      <c r="G348" s="6">
        <v>1</v>
      </c>
      <c r="H348" s="6">
        <f t="shared" si="13"/>
        <v>400</v>
      </c>
      <c r="I348" s="6"/>
      <c r="J348" s="8"/>
      <c r="K348" s="8"/>
      <c r="L348" s="8"/>
      <c r="M348" s="8"/>
      <c r="N348" s="8"/>
      <c r="O348" s="8"/>
      <c r="P348" s="8"/>
      <c r="Q348" s="8"/>
      <c r="R348" s="8"/>
      <c r="S348" s="8"/>
      <c r="T348" s="8"/>
      <c r="U348" s="8"/>
      <c r="V348" s="8"/>
    </row>
    <row r="349" spans="1:8" ht="12.75">
      <c r="A349" s="15" t="s">
        <v>777</v>
      </c>
      <c r="D349" s="5" t="s">
        <v>778</v>
      </c>
      <c r="E349" s="17">
        <v>4</v>
      </c>
      <c r="G349" s="6">
        <v>83.43</v>
      </c>
      <c r="H349" s="6">
        <f t="shared" si="13"/>
        <v>333.72</v>
      </c>
    </row>
    <row r="350" spans="1:9" ht="25.5">
      <c r="A350" s="15" t="s">
        <v>128</v>
      </c>
      <c r="D350" s="5" t="s">
        <v>739</v>
      </c>
      <c r="E350" s="17">
        <v>2</v>
      </c>
      <c r="F350" s="5" t="s">
        <v>788</v>
      </c>
      <c r="G350" s="6">
        <v>3348</v>
      </c>
      <c r="H350" s="6">
        <f t="shared" si="13"/>
        <v>6696</v>
      </c>
      <c r="I350" s="6">
        <v>3400</v>
      </c>
    </row>
    <row r="351" spans="1:9" ht="12.75">
      <c r="A351" s="20" t="s">
        <v>1876</v>
      </c>
      <c r="B351" s="20"/>
      <c r="C351" s="20"/>
      <c r="D351" s="21"/>
      <c r="E351" s="22"/>
      <c r="F351" s="21"/>
      <c r="G351" s="23"/>
      <c r="H351" s="23">
        <f>SUM(H329:H350)</f>
        <v>19778.22</v>
      </c>
      <c r="I351" s="23"/>
    </row>
    <row r="352" spans="1:8" ht="23.25">
      <c r="A352" s="4" t="s">
        <v>1519</v>
      </c>
      <c r="B352" s="141" t="s">
        <v>231</v>
      </c>
      <c r="C352" s="142"/>
      <c r="G352" s="115" t="s">
        <v>229</v>
      </c>
      <c r="H352" s="125"/>
    </row>
    <row r="353" spans="1:9" ht="18">
      <c r="A353" s="10" t="s">
        <v>779</v>
      </c>
      <c r="B353" s="143"/>
      <c r="C353" s="144"/>
      <c r="E353" s="6"/>
      <c r="F353" s="1"/>
      <c r="G353" s="121" t="s">
        <v>1102</v>
      </c>
      <c r="H353" s="122"/>
      <c r="I353" s="11" t="s">
        <v>644</v>
      </c>
    </row>
    <row r="354" spans="1:9" ht="12.75">
      <c r="A354" s="91" t="s">
        <v>409</v>
      </c>
      <c r="B354" s="88" t="s">
        <v>197</v>
      </c>
      <c r="C354" s="88" t="s">
        <v>1510</v>
      </c>
      <c r="D354" s="89" t="s">
        <v>406</v>
      </c>
      <c r="E354" s="89" t="s">
        <v>2233</v>
      </c>
      <c r="F354" s="89" t="s">
        <v>407</v>
      </c>
      <c r="G354" s="90" t="s">
        <v>644</v>
      </c>
      <c r="H354" s="90" t="s">
        <v>1103</v>
      </c>
      <c r="I354" s="14" t="s">
        <v>408</v>
      </c>
    </row>
    <row r="355" spans="1:9" ht="12.75">
      <c r="A355" s="15" t="s">
        <v>1058</v>
      </c>
      <c r="D355" s="5" t="s">
        <v>780</v>
      </c>
      <c r="E355" s="17">
        <v>2</v>
      </c>
      <c r="G355" s="6">
        <v>250.29</v>
      </c>
      <c r="H355" s="6">
        <f>SUM(E355*G355)</f>
        <v>500.58</v>
      </c>
      <c r="I355" s="6">
        <v>260</v>
      </c>
    </row>
    <row r="356" spans="1:9" ht="38.25">
      <c r="A356" s="15" t="s">
        <v>2154</v>
      </c>
      <c r="D356" s="5" t="s">
        <v>1059</v>
      </c>
      <c r="E356" s="17">
        <v>2</v>
      </c>
      <c r="G356" s="6">
        <v>2447.28</v>
      </c>
      <c r="H356" s="6">
        <f>SUM(E356*G356)</f>
        <v>4894.56</v>
      </c>
      <c r="I356" s="6">
        <v>2450</v>
      </c>
    </row>
    <row r="358" spans="1:9" ht="25.5">
      <c r="A358" s="15" t="s">
        <v>1713</v>
      </c>
      <c r="D358" s="5" t="s">
        <v>1060</v>
      </c>
      <c r="E358" s="17">
        <v>4</v>
      </c>
      <c r="G358" s="6">
        <v>1334.88</v>
      </c>
      <c r="H358" s="6">
        <f aca="true" t="shared" si="14" ref="H358:H363">SUM(E358*G358)</f>
        <v>5339.52</v>
      </c>
      <c r="I358" s="6">
        <v>1350</v>
      </c>
    </row>
    <row r="359" spans="1:9" ht="12.75">
      <c r="A359" s="15" t="s">
        <v>769</v>
      </c>
      <c r="D359" s="5" t="s">
        <v>1061</v>
      </c>
      <c r="E359" s="17">
        <v>2</v>
      </c>
      <c r="G359" s="6">
        <v>333.72</v>
      </c>
      <c r="H359" s="6">
        <f t="shared" si="14"/>
        <v>667.44</v>
      </c>
      <c r="I359" s="6">
        <v>335</v>
      </c>
    </row>
    <row r="360" spans="1:9" ht="12.75">
      <c r="A360" s="15" t="s">
        <v>770</v>
      </c>
      <c r="D360" s="5" t="s">
        <v>1163</v>
      </c>
      <c r="E360" s="17">
        <v>8</v>
      </c>
      <c r="F360" s="5" t="s">
        <v>50</v>
      </c>
      <c r="G360" s="6">
        <v>1446.12</v>
      </c>
      <c r="H360" s="6">
        <f t="shared" si="14"/>
        <v>11568.96</v>
      </c>
      <c r="I360" s="6">
        <v>1500</v>
      </c>
    </row>
    <row r="361" spans="1:9" ht="25.5">
      <c r="A361" s="15" t="s">
        <v>2267</v>
      </c>
      <c r="D361" s="5" t="s">
        <v>1164</v>
      </c>
      <c r="E361" s="17">
        <v>2</v>
      </c>
      <c r="G361" s="6">
        <v>166.86</v>
      </c>
      <c r="H361" s="6">
        <f t="shared" si="14"/>
        <v>333.72</v>
      </c>
      <c r="I361" s="6">
        <v>175</v>
      </c>
    </row>
    <row r="362" spans="1:9" ht="25.5">
      <c r="A362" s="15" t="s">
        <v>2268</v>
      </c>
      <c r="D362" s="5" t="s">
        <v>1165</v>
      </c>
      <c r="E362" s="17">
        <v>30</v>
      </c>
      <c r="G362" s="6">
        <v>166.86</v>
      </c>
      <c r="H362" s="6">
        <f t="shared" si="14"/>
        <v>5005.8</v>
      </c>
      <c r="I362" s="6">
        <v>175</v>
      </c>
    </row>
    <row r="363" spans="1:9" ht="25.5">
      <c r="A363" s="15" t="s">
        <v>647</v>
      </c>
      <c r="D363" s="5" t="s">
        <v>1166</v>
      </c>
      <c r="E363" s="17">
        <v>2</v>
      </c>
      <c r="F363" s="5" t="s">
        <v>1328</v>
      </c>
      <c r="G363" s="6">
        <v>5339.52</v>
      </c>
      <c r="H363" s="6">
        <f t="shared" si="14"/>
        <v>10679.04</v>
      </c>
      <c r="I363" s="6">
        <v>5400</v>
      </c>
    </row>
    <row r="365" spans="1:8" ht="12.75">
      <c r="A365" s="15" t="s">
        <v>1482</v>
      </c>
      <c r="D365" s="5" t="s">
        <v>1366</v>
      </c>
      <c r="E365" s="17">
        <v>4</v>
      </c>
      <c r="G365" s="6">
        <v>133.49</v>
      </c>
      <c r="H365" s="6">
        <f aca="true" t="shared" si="15" ref="H365:H371">SUM(E365*G365)</f>
        <v>533.96</v>
      </c>
    </row>
    <row r="366" spans="1:8" ht="12.75">
      <c r="A366" s="15" t="s">
        <v>1484</v>
      </c>
      <c r="D366" s="5" t="s">
        <v>1483</v>
      </c>
      <c r="E366" s="17">
        <v>4</v>
      </c>
      <c r="G366" s="6">
        <v>77.87</v>
      </c>
      <c r="H366" s="6">
        <f t="shared" si="15"/>
        <v>311.48</v>
      </c>
    </row>
    <row r="367" spans="1:9" ht="12.75">
      <c r="A367" s="15" t="s">
        <v>2269</v>
      </c>
      <c r="D367" s="5" t="s">
        <v>1485</v>
      </c>
      <c r="E367" s="17">
        <v>2</v>
      </c>
      <c r="G367" s="6">
        <v>1557.36</v>
      </c>
      <c r="H367" s="6">
        <f t="shared" si="15"/>
        <v>3114.72</v>
      </c>
      <c r="I367" s="6">
        <v>1600</v>
      </c>
    </row>
    <row r="368" spans="1:9" ht="12.75">
      <c r="A368" s="15" t="s">
        <v>1701</v>
      </c>
      <c r="D368" s="5" t="s">
        <v>1486</v>
      </c>
      <c r="E368" s="17">
        <v>1</v>
      </c>
      <c r="G368" s="6">
        <v>278.1</v>
      </c>
      <c r="H368" s="6">
        <f t="shared" si="15"/>
        <v>278.1</v>
      </c>
      <c r="I368" s="6">
        <v>300</v>
      </c>
    </row>
    <row r="369" spans="1:8" ht="12.75">
      <c r="A369" s="15" t="s">
        <v>1687</v>
      </c>
      <c r="D369" s="5" t="s">
        <v>1487</v>
      </c>
      <c r="E369" s="17">
        <v>20</v>
      </c>
      <c r="G369" s="6">
        <v>0</v>
      </c>
      <c r="H369" s="6">
        <f t="shared" si="15"/>
        <v>0</v>
      </c>
    </row>
    <row r="370" spans="1:9" ht="25.5">
      <c r="A370" s="15" t="s">
        <v>1688</v>
      </c>
      <c r="D370" s="5" t="s">
        <v>1812</v>
      </c>
      <c r="E370" s="17">
        <v>2</v>
      </c>
      <c r="G370" s="6">
        <v>88.99</v>
      </c>
      <c r="H370" s="6">
        <f t="shared" si="15"/>
        <v>177.98</v>
      </c>
      <c r="I370" s="6">
        <v>90</v>
      </c>
    </row>
    <row r="371" spans="1:9" ht="25.5">
      <c r="A371" s="15" t="s">
        <v>12</v>
      </c>
      <c r="D371" s="5" t="s">
        <v>1689</v>
      </c>
      <c r="E371" s="17">
        <v>1</v>
      </c>
      <c r="G371" s="6">
        <v>9900.36</v>
      </c>
      <c r="H371" s="6">
        <f t="shared" si="15"/>
        <v>9900.36</v>
      </c>
      <c r="I371" s="6">
        <v>10000</v>
      </c>
    </row>
    <row r="372" spans="1:9" ht="12.75">
      <c r="A372" s="20" t="s">
        <v>1876</v>
      </c>
      <c r="B372" s="20"/>
      <c r="C372" s="20"/>
      <c r="D372" s="21"/>
      <c r="E372" s="22"/>
      <c r="F372" s="21"/>
      <c r="G372" s="23"/>
      <c r="H372" s="23">
        <f>SUM(H355:H371)</f>
        <v>53306.22</v>
      </c>
      <c r="I372" s="23"/>
    </row>
    <row r="373" spans="1:8" ht="23.25">
      <c r="A373" s="4" t="s">
        <v>13</v>
      </c>
      <c r="B373" s="141" t="s">
        <v>231</v>
      </c>
      <c r="C373" s="142"/>
      <c r="E373" s="6"/>
      <c r="F373" s="7"/>
      <c r="G373" s="115" t="s">
        <v>229</v>
      </c>
      <c r="H373" s="125"/>
    </row>
    <row r="374" spans="1:9" ht="18">
      <c r="A374" s="10" t="s">
        <v>2324</v>
      </c>
      <c r="B374" s="143"/>
      <c r="C374" s="144"/>
      <c r="D374" s="48"/>
      <c r="E374" s="6"/>
      <c r="F374" s="1"/>
      <c r="G374" s="121" t="s">
        <v>1102</v>
      </c>
      <c r="H374" s="122"/>
      <c r="I374" s="11" t="s">
        <v>644</v>
      </c>
    </row>
    <row r="375" spans="1:9" ht="12.75">
      <c r="A375" s="91" t="s">
        <v>409</v>
      </c>
      <c r="B375" s="88" t="s">
        <v>197</v>
      </c>
      <c r="C375" s="88" t="s">
        <v>1510</v>
      </c>
      <c r="D375" s="89" t="s">
        <v>406</v>
      </c>
      <c r="E375" s="89" t="s">
        <v>2233</v>
      </c>
      <c r="F375" s="89" t="s">
        <v>407</v>
      </c>
      <c r="G375" s="90" t="s">
        <v>644</v>
      </c>
      <c r="H375" s="90" t="s">
        <v>1103</v>
      </c>
      <c r="I375" s="14" t="s">
        <v>408</v>
      </c>
    </row>
    <row r="376" spans="1:22" s="9" customFormat="1" ht="12.75">
      <c r="A376" s="15" t="s">
        <v>1824</v>
      </c>
      <c r="B376" s="15"/>
      <c r="C376" s="15"/>
      <c r="D376" s="5" t="s">
        <v>1691</v>
      </c>
      <c r="E376" s="17">
        <v>80</v>
      </c>
      <c r="F376" s="5" t="s">
        <v>788</v>
      </c>
      <c r="G376" s="49"/>
      <c r="H376" s="49"/>
      <c r="I376" s="49"/>
      <c r="J376" s="8"/>
      <c r="K376" s="8"/>
      <c r="L376" s="8"/>
      <c r="M376" s="8"/>
      <c r="N376" s="8"/>
      <c r="O376" s="8"/>
      <c r="P376" s="8"/>
      <c r="Q376" s="8"/>
      <c r="R376" s="8"/>
      <c r="S376" s="8"/>
      <c r="T376" s="8"/>
      <c r="U376" s="8"/>
      <c r="V376" s="8"/>
    </row>
    <row r="377" spans="1:5" ht="12.75">
      <c r="A377" s="15" t="s">
        <v>1693</v>
      </c>
      <c r="D377" s="5" t="s">
        <v>1692</v>
      </c>
      <c r="E377" s="17">
        <v>21</v>
      </c>
    </row>
    <row r="378" spans="1:5" ht="12.75">
      <c r="A378" s="15" t="s">
        <v>1695</v>
      </c>
      <c r="D378" s="5" t="s">
        <v>1694</v>
      </c>
      <c r="E378" s="17">
        <v>7</v>
      </c>
    </row>
    <row r="379" spans="1:5" ht="12.75">
      <c r="A379" s="15" t="s">
        <v>1697</v>
      </c>
      <c r="D379" s="5" t="s">
        <v>1696</v>
      </c>
      <c r="E379" s="17">
        <v>5</v>
      </c>
    </row>
    <row r="380" spans="1:6" ht="12.75">
      <c r="A380" s="15" t="s">
        <v>1825</v>
      </c>
      <c r="D380" s="5" t="s">
        <v>1698</v>
      </c>
      <c r="E380" s="17">
        <v>50</v>
      </c>
      <c r="F380" s="5" t="s">
        <v>788</v>
      </c>
    </row>
    <row r="381" spans="1:5" ht="12.75">
      <c r="A381" s="15" t="s">
        <v>1700</v>
      </c>
      <c r="D381" s="5" t="s">
        <v>1699</v>
      </c>
      <c r="E381" s="17">
        <v>16</v>
      </c>
    </row>
    <row r="382" spans="1:6" ht="12.75">
      <c r="A382" s="15" t="s">
        <v>245</v>
      </c>
      <c r="D382" s="5" t="s">
        <v>685</v>
      </c>
      <c r="E382" s="17">
        <v>320</v>
      </c>
      <c r="F382" s="5" t="s">
        <v>788</v>
      </c>
    </row>
    <row r="383" spans="1:6" ht="12.75">
      <c r="A383" s="15" t="s">
        <v>246</v>
      </c>
      <c r="D383" s="5" t="s">
        <v>686</v>
      </c>
      <c r="E383" s="17">
        <v>160</v>
      </c>
      <c r="F383" s="5" t="s">
        <v>788</v>
      </c>
    </row>
    <row r="384" spans="1:5" ht="12.75">
      <c r="A384" s="15" t="s">
        <v>688</v>
      </c>
      <c r="D384" s="5" t="s">
        <v>687</v>
      </c>
      <c r="E384" s="17">
        <v>15</v>
      </c>
    </row>
    <row r="385" spans="1:6" ht="12.75">
      <c r="A385" s="15" t="s">
        <v>247</v>
      </c>
      <c r="D385" s="5" t="s">
        <v>689</v>
      </c>
      <c r="E385" s="17">
        <v>400</v>
      </c>
      <c r="F385" s="5" t="s">
        <v>788</v>
      </c>
    </row>
    <row r="386" spans="1:5" ht="12.75">
      <c r="A386" s="15" t="s">
        <v>691</v>
      </c>
      <c r="D386" s="5" t="s">
        <v>690</v>
      </c>
      <c r="E386" s="17">
        <v>10</v>
      </c>
    </row>
    <row r="387" spans="1:5" ht="25.5">
      <c r="A387" s="15" t="s">
        <v>693</v>
      </c>
      <c r="D387" s="5" t="s">
        <v>692</v>
      </c>
      <c r="E387" s="17">
        <v>34</v>
      </c>
    </row>
    <row r="388" spans="1:6" ht="12.75">
      <c r="A388" s="15" t="s">
        <v>248</v>
      </c>
      <c r="D388" s="5" t="s">
        <v>694</v>
      </c>
      <c r="E388" s="17">
        <v>120</v>
      </c>
      <c r="F388" s="5" t="s">
        <v>788</v>
      </c>
    </row>
    <row r="389" spans="1:5" ht="12.75">
      <c r="A389" s="15" t="s">
        <v>696</v>
      </c>
      <c r="D389" s="5" t="s">
        <v>695</v>
      </c>
      <c r="E389" s="17">
        <v>4</v>
      </c>
    </row>
    <row r="390" spans="1:5" ht="12.75">
      <c r="A390" s="15" t="s">
        <v>698</v>
      </c>
      <c r="D390" s="5" t="s">
        <v>697</v>
      </c>
      <c r="E390" s="17">
        <v>7</v>
      </c>
    </row>
    <row r="391" spans="1:5" ht="12.75">
      <c r="A391" s="15" t="s">
        <v>2231</v>
      </c>
      <c r="D391" s="5" t="s">
        <v>2230</v>
      </c>
      <c r="E391" s="17">
        <v>2</v>
      </c>
    </row>
    <row r="392" spans="1:5" ht="12.75">
      <c r="A392" s="15" t="s">
        <v>1493</v>
      </c>
      <c r="D392" s="5" t="s">
        <v>2232</v>
      </c>
      <c r="E392" s="17">
        <v>6</v>
      </c>
    </row>
    <row r="393" spans="1:22" s="9" customFormat="1" ht="12.75">
      <c r="A393" s="15" t="s">
        <v>1495</v>
      </c>
      <c r="B393" s="15"/>
      <c r="C393" s="15"/>
      <c r="D393" s="5" t="s">
        <v>1494</v>
      </c>
      <c r="E393" s="17">
        <v>8</v>
      </c>
      <c r="F393" s="5"/>
      <c r="G393" s="6"/>
      <c r="H393" s="6"/>
      <c r="I393" s="6"/>
      <c r="J393" s="8"/>
      <c r="K393" s="8"/>
      <c r="L393" s="8"/>
      <c r="M393" s="8"/>
      <c r="N393" s="8"/>
      <c r="O393" s="8"/>
      <c r="P393" s="8"/>
      <c r="Q393" s="8"/>
      <c r="R393" s="8"/>
      <c r="S393" s="8"/>
      <c r="T393" s="8"/>
      <c r="U393" s="8"/>
      <c r="V393" s="8"/>
    </row>
    <row r="394" spans="1:5" ht="12.75">
      <c r="A394" s="15" t="s">
        <v>1497</v>
      </c>
      <c r="D394" s="5" t="s">
        <v>1496</v>
      </c>
      <c r="E394" s="17">
        <v>7</v>
      </c>
    </row>
    <row r="395" spans="1:5" ht="12.75">
      <c r="A395" s="15" t="s">
        <v>1499</v>
      </c>
      <c r="D395" s="5" t="s">
        <v>1498</v>
      </c>
      <c r="E395" s="17">
        <v>10</v>
      </c>
    </row>
    <row r="396" spans="1:5" ht="12.75">
      <c r="A396" s="15" t="s">
        <v>1501</v>
      </c>
      <c r="D396" s="5" t="s">
        <v>1500</v>
      </c>
      <c r="E396" s="17">
        <v>8</v>
      </c>
    </row>
    <row r="397" spans="1:6" ht="12.75">
      <c r="A397" s="15" t="s">
        <v>249</v>
      </c>
      <c r="D397" s="5" t="s">
        <v>1502</v>
      </c>
      <c r="E397" s="17">
        <v>144</v>
      </c>
      <c r="F397" s="5" t="s">
        <v>788</v>
      </c>
    </row>
    <row r="398" spans="1:5" ht="12.75">
      <c r="A398" s="15" t="s">
        <v>2426</v>
      </c>
      <c r="D398" s="5" t="s">
        <v>1503</v>
      </c>
      <c r="E398" s="17">
        <v>16</v>
      </c>
    </row>
    <row r="399" spans="1:5" ht="12.75">
      <c r="A399" s="15" t="s">
        <v>2428</v>
      </c>
      <c r="D399" s="5" t="s">
        <v>2427</v>
      </c>
      <c r="E399" s="17">
        <v>10</v>
      </c>
    </row>
    <row r="400" spans="1:5" ht="12.75">
      <c r="A400" s="15" t="s">
        <v>2430</v>
      </c>
      <c r="D400" s="5" t="s">
        <v>2429</v>
      </c>
      <c r="E400" s="17">
        <v>2</v>
      </c>
    </row>
    <row r="401" spans="1:8" ht="23.25">
      <c r="A401" s="4" t="s">
        <v>1690</v>
      </c>
      <c r="B401" s="141" t="s">
        <v>231</v>
      </c>
      <c r="C401" s="142"/>
      <c r="E401" s="6"/>
      <c r="F401" s="7"/>
      <c r="G401" s="115" t="s">
        <v>229</v>
      </c>
      <c r="H401" s="125"/>
    </row>
    <row r="402" spans="1:9" ht="18">
      <c r="A402" s="10" t="s">
        <v>207</v>
      </c>
      <c r="B402" s="143"/>
      <c r="C402" s="144"/>
      <c r="D402" s="48"/>
      <c r="E402" s="6"/>
      <c r="F402" s="1"/>
      <c r="G402" s="121" t="s">
        <v>1102</v>
      </c>
      <c r="H402" s="122"/>
      <c r="I402" s="11" t="s">
        <v>644</v>
      </c>
    </row>
    <row r="403" spans="1:9" ht="12.75">
      <c r="A403" s="91" t="s">
        <v>409</v>
      </c>
      <c r="B403" s="88" t="s">
        <v>197</v>
      </c>
      <c r="C403" s="88" t="s">
        <v>1510</v>
      </c>
      <c r="D403" s="89" t="s">
        <v>406</v>
      </c>
      <c r="E403" s="89" t="s">
        <v>2233</v>
      </c>
      <c r="F403" s="89" t="s">
        <v>407</v>
      </c>
      <c r="G403" s="90" t="s">
        <v>644</v>
      </c>
      <c r="H403" s="90" t="s">
        <v>1103</v>
      </c>
      <c r="I403" s="14" t="s">
        <v>408</v>
      </c>
    </row>
    <row r="404" spans="1:5" ht="12.75">
      <c r="A404" s="15" t="s">
        <v>2432</v>
      </c>
      <c r="D404" s="5" t="s">
        <v>2431</v>
      </c>
      <c r="E404" s="17">
        <v>6</v>
      </c>
    </row>
    <row r="405" spans="1:6" ht="12.75">
      <c r="A405" s="15" t="s">
        <v>250</v>
      </c>
      <c r="D405" s="5" t="s">
        <v>2433</v>
      </c>
      <c r="E405" s="17">
        <v>10</v>
      </c>
      <c r="F405" s="5" t="s">
        <v>788</v>
      </c>
    </row>
    <row r="406" spans="1:5" ht="12.75">
      <c r="A406" s="15" t="s">
        <v>2438</v>
      </c>
      <c r="D406" s="5" t="s">
        <v>2437</v>
      </c>
      <c r="E406" s="17">
        <v>20</v>
      </c>
    </row>
    <row r="407" spans="1:5" ht="12.75">
      <c r="A407" s="15" t="s">
        <v>1075</v>
      </c>
      <c r="D407" s="5" t="s">
        <v>1076</v>
      </c>
      <c r="E407" s="17">
        <v>18</v>
      </c>
    </row>
    <row r="408" spans="1:6" ht="12.75">
      <c r="A408" s="15" t="s">
        <v>296</v>
      </c>
      <c r="D408" s="5" t="s">
        <v>418</v>
      </c>
      <c r="E408" s="17">
        <v>100</v>
      </c>
      <c r="F408" s="5" t="s">
        <v>2397</v>
      </c>
    </row>
    <row r="409" spans="1:8" ht="12.75">
      <c r="A409" s="84" t="s">
        <v>1876</v>
      </c>
      <c r="B409" s="84"/>
      <c r="C409" s="84"/>
      <c r="D409" s="85"/>
      <c r="E409" s="86"/>
      <c r="F409" s="85"/>
      <c r="G409" s="87"/>
      <c r="H409" s="87"/>
    </row>
    <row r="410" spans="1:3" ht="12.75">
      <c r="A410" s="24"/>
      <c r="B410" s="24"/>
      <c r="C410" s="24"/>
    </row>
    <row r="411" spans="1:8" ht="23.25">
      <c r="A411" s="4" t="s">
        <v>1690</v>
      </c>
      <c r="B411" s="141" t="s">
        <v>231</v>
      </c>
      <c r="C411" s="142"/>
      <c r="E411" s="6"/>
      <c r="F411" s="7"/>
      <c r="G411" s="115" t="s">
        <v>229</v>
      </c>
      <c r="H411" s="125"/>
    </row>
    <row r="412" spans="1:9" ht="18">
      <c r="A412" s="10" t="s">
        <v>2325</v>
      </c>
      <c r="B412" s="143"/>
      <c r="C412" s="144"/>
      <c r="E412" s="6"/>
      <c r="F412" s="1"/>
      <c r="G412" s="121" t="s">
        <v>1102</v>
      </c>
      <c r="H412" s="122"/>
      <c r="I412" s="11" t="s">
        <v>644</v>
      </c>
    </row>
    <row r="413" spans="1:9" ht="12.75">
      <c r="A413" s="91" t="s">
        <v>409</v>
      </c>
      <c r="B413" s="88" t="s">
        <v>197</v>
      </c>
      <c r="C413" s="88" t="s">
        <v>1510</v>
      </c>
      <c r="D413" s="89" t="s">
        <v>406</v>
      </c>
      <c r="E413" s="89" t="s">
        <v>2233</v>
      </c>
      <c r="F413" s="89" t="s">
        <v>407</v>
      </c>
      <c r="G413" s="90" t="s">
        <v>644</v>
      </c>
      <c r="H413" s="90" t="s">
        <v>1103</v>
      </c>
      <c r="I413" s="14" t="s">
        <v>408</v>
      </c>
    </row>
    <row r="414" spans="1:6" ht="12.75">
      <c r="A414" s="15" t="s">
        <v>252</v>
      </c>
      <c r="D414" s="5" t="s">
        <v>807</v>
      </c>
      <c r="E414" s="17">
        <v>240</v>
      </c>
      <c r="F414" s="5" t="s">
        <v>788</v>
      </c>
    </row>
    <row r="415" spans="1:5" ht="12.75">
      <c r="A415" s="15" t="s">
        <v>809</v>
      </c>
      <c r="D415" s="5" t="s">
        <v>808</v>
      </c>
      <c r="E415" s="17">
        <v>12</v>
      </c>
    </row>
    <row r="416" spans="1:5" ht="12.75">
      <c r="A416" s="15" t="s">
        <v>2047</v>
      </c>
      <c r="D416" s="5" t="s">
        <v>253</v>
      </c>
      <c r="E416" s="17">
        <v>1</v>
      </c>
    </row>
    <row r="417" spans="1:6" ht="12.75">
      <c r="A417" s="15" t="s">
        <v>2048</v>
      </c>
      <c r="D417" s="5" t="s">
        <v>1461</v>
      </c>
      <c r="E417" s="17">
        <v>1</v>
      </c>
      <c r="F417" s="5" t="s">
        <v>2397</v>
      </c>
    </row>
    <row r="418" spans="1:5" ht="12.75">
      <c r="A418" s="15" t="s">
        <v>811</v>
      </c>
      <c r="D418" s="5" t="s">
        <v>810</v>
      </c>
      <c r="E418" s="17">
        <v>30</v>
      </c>
    </row>
    <row r="419" spans="1:5" ht="12.75">
      <c r="A419" s="15" t="s">
        <v>815</v>
      </c>
      <c r="D419" s="5" t="s">
        <v>814</v>
      </c>
      <c r="E419" s="17">
        <v>6</v>
      </c>
    </row>
    <row r="420" spans="1:6" ht="12.75">
      <c r="A420" s="15" t="s">
        <v>254</v>
      </c>
      <c r="D420" s="5" t="s">
        <v>816</v>
      </c>
      <c r="E420" s="17">
        <v>540</v>
      </c>
      <c r="F420" s="5" t="s">
        <v>788</v>
      </c>
    </row>
    <row r="421" spans="1:6" ht="12.75">
      <c r="A421" s="15" t="s">
        <v>1908</v>
      </c>
      <c r="D421" s="5" t="s">
        <v>1909</v>
      </c>
      <c r="E421" s="17">
        <v>100</v>
      </c>
      <c r="F421" s="5" t="s">
        <v>2397</v>
      </c>
    </row>
    <row r="422" spans="1:6" ht="12.75">
      <c r="A422" s="15" t="s">
        <v>284</v>
      </c>
      <c r="D422" s="5" t="s">
        <v>285</v>
      </c>
      <c r="E422" s="17">
        <v>24</v>
      </c>
      <c r="F422" s="5" t="s">
        <v>2397</v>
      </c>
    </row>
    <row r="423" spans="1:6" ht="12.75">
      <c r="A423" s="15" t="s">
        <v>292</v>
      </c>
      <c r="D423" s="5" t="s">
        <v>293</v>
      </c>
      <c r="E423" s="17">
        <v>8</v>
      </c>
      <c r="F423" s="5" t="s">
        <v>2397</v>
      </c>
    </row>
    <row r="424" spans="1:6" ht="12.75">
      <c r="A424" s="15" t="s">
        <v>297</v>
      </c>
      <c r="D424" s="5" t="s">
        <v>298</v>
      </c>
      <c r="E424" s="17">
        <v>20</v>
      </c>
      <c r="F424" s="5" t="s">
        <v>2397</v>
      </c>
    </row>
    <row r="425" spans="1:6" ht="12.75">
      <c r="A425" s="15" t="s">
        <v>299</v>
      </c>
      <c r="D425" s="5" t="s">
        <v>300</v>
      </c>
      <c r="E425" s="17">
        <v>20</v>
      </c>
      <c r="F425" s="5" t="s">
        <v>2397</v>
      </c>
    </row>
    <row r="426" spans="1:8" ht="12.75">
      <c r="A426" s="84" t="s">
        <v>1876</v>
      </c>
      <c r="B426" s="84"/>
      <c r="C426" s="84"/>
      <c r="D426" s="85"/>
      <c r="E426" s="86"/>
      <c r="F426" s="85"/>
      <c r="G426" s="87"/>
      <c r="H426" s="87"/>
    </row>
    <row r="427" spans="1:8" ht="23.25">
      <c r="A427" s="4" t="s">
        <v>1690</v>
      </c>
      <c r="B427" s="141" t="s">
        <v>231</v>
      </c>
      <c r="C427" s="142"/>
      <c r="E427" s="6"/>
      <c r="F427" s="7"/>
      <c r="G427" s="115" t="s">
        <v>229</v>
      </c>
      <c r="H427" s="125"/>
    </row>
    <row r="428" spans="1:9" ht="18">
      <c r="A428" s="10" t="s">
        <v>2326</v>
      </c>
      <c r="B428" s="143"/>
      <c r="C428" s="144"/>
      <c r="E428" s="6"/>
      <c r="F428" s="1"/>
      <c r="G428" s="121" t="s">
        <v>1102</v>
      </c>
      <c r="H428" s="122"/>
      <c r="I428" s="11" t="s">
        <v>644</v>
      </c>
    </row>
    <row r="429" spans="1:9" ht="12.75">
      <c r="A429" s="91" t="s">
        <v>409</v>
      </c>
      <c r="B429" s="88" t="s">
        <v>197</v>
      </c>
      <c r="C429" s="88" t="s">
        <v>1510</v>
      </c>
      <c r="D429" s="89" t="s">
        <v>406</v>
      </c>
      <c r="E429" s="89" t="s">
        <v>2233</v>
      </c>
      <c r="F429" s="89" t="s">
        <v>407</v>
      </c>
      <c r="G429" s="90" t="s">
        <v>644</v>
      </c>
      <c r="H429" s="90" t="s">
        <v>1103</v>
      </c>
      <c r="I429" s="14" t="s">
        <v>408</v>
      </c>
    </row>
    <row r="430" spans="1:5" ht="12.75">
      <c r="A430" s="15" t="s">
        <v>649</v>
      </c>
      <c r="D430" s="5" t="s">
        <v>817</v>
      </c>
      <c r="E430" s="17">
        <v>2</v>
      </c>
    </row>
    <row r="431" spans="1:6" ht="12.75">
      <c r="A431" s="15" t="s">
        <v>255</v>
      </c>
      <c r="D431" s="5" t="s">
        <v>818</v>
      </c>
      <c r="E431" s="17">
        <v>500</v>
      </c>
      <c r="F431" s="5" t="s">
        <v>788</v>
      </c>
    </row>
    <row r="432" spans="1:6" ht="12.75">
      <c r="A432" s="15" t="s">
        <v>256</v>
      </c>
      <c r="D432" s="5" t="s">
        <v>819</v>
      </c>
      <c r="E432" s="17">
        <v>300</v>
      </c>
      <c r="F432" s="5" t="s">
        <v>788</v>
      </c>
    </row>
    <row r="433" spans="1:6" ht="12.75">
      <c r="A433" s="15" t="s">
        <v>257</v>
      </c>
      <c r="D433" s="5" t="s">
        <v>820</v>
      </c>
      <c r="E433" s="17">
        <v>100</v>
      </c>
      <c r="F433" s="5" t="s">
        <v>788</v>
      </c>
    </row>
    <row r="434" spans="1:6" ht="12.75">
      <c r="A434" s="15" t="s">
        <v>258</v>
      </c>
      <c r="D434" s="5" t="s">
        <v>821</v>
      </c>
      <c r="E434" s="17">
        <v>500</v>
      </c>
      <c r="F434" s="5" t="s">
        <v>788</v>
      </c>
    </row>
    <row r="435" spans="1:5" ht="12.75">
      <c r="A435" s="15" t="s">
        <v>823</v>
      </c>
      <c r="D435" s="5" t="s">
        <v>822</v>
      </c>
      <c r="E435" s="17">
        <v>30</v>
      </c>
    </row>
    <row r="436" spans="1:5" ht="12.75">
      <c r="A436" s="15" t="s">
        <v>825</v>
      </c>
      <c r="D436" s="5" t="s">
        <v>824</v>
      </c>
      <c r="E436" s="17">
        <v>40</v>
      </c>
    </row>
    <row r="437" spans="1:6" ht="12.75">
      <c r="A437" s="15" t="s">
        <v>259</v>
      </c>
      <c r="D437" s="5" t="s">
        <v>826</v>
      </c>
      <c r="E437" s="17">
        <v>100</v>
      </c>
      <c r="F437" s="5" t="s">
        <v>788</v>
      </c>
    </row>
    <row r="438" spans="1:5" ht="12.75">
      <c r="A438" s="15" t="s">
        <v>828</v>
      </c>
      <c r="D438" s="5" t="s">
        <v>827</v>
      </c>
      <c r="E438" s="17">
        <v>10</v>
      </c>
    </row>
    <row r="439" spans="1:5" ht="12.75">
      <c r="A439" s="15" t="s">
        <v>374</v>
      </c>
      <c r="D439" s="5" t="s">
        <v>829</v>
      </c>
      <c r="E439" s="17">
        <v>20</v>
      </c>
    </row>
    <row r="440" spans="1:6" ht="12.75">
      <c r="A440" s="15" t="s">
        <v>2398</v>
      </c>
      <c r="D440" s="5" t="s">
        <v>2399</v>
      </c>
      <c r="E440" s="17">
        <v>6</v>
      </c>
      <c r="F440" s="5" t="s">
        <v>2397</v>
      </c>
    </row>
    <row r="441" spans="1:6" ht="12.75">
      <c r="A441" s="15" t="s">
        <v>294</v>
      </c>
      <c r="D441" s="5" t="s">
        <v>295</v>
      </c>
      <c r="E441" s="17">
        <v>10</v>
      </c>
      <c r="F441" s="5" t="s">
        <v>2397</v>
      </c>
    </row>
    <row r="442" spans="1:8" ht="12.75">
      <c r="A442" s="84" t="s">
        <v>1876</v>
      </c>
      <c r="B442" s="84"/>
      <c r="C442" s="84"/>
      <c r="D442" s="85"/>
      <c r="E442" s="86"/>
      <c r="F442" s="85"/>
      <c r="G442" s="87"/>
      <c r="H442" s="87"/>
    </row>
    <row r="443" spans="1:3" ht="12.75">
      <c r="A443" s="24"/>
      <c r="B443" s="24"/>
      <c r="C443" s="24"/>
    </row>
    <row r="444" spans="1:8" ht="23.25">
      <c r="A444" s="4" t="s">
        <v>1690</v>
      </c>
      <c r="B444" s="141" t="s">
        <v>231</v>
      </c>
      <c r="C444" s="142"/>
      <c r="E444" s="6"/>
      <c r="F444" s="7"/>
      <c r="G444" s="115" t="s">
        <v>229</v>
      </c>
      <c r="H444" s="125"/>
    </row>
    <row r="445" spans="1:9" ht="36">
      <c r="A445" s="10" t="s">
        <v>2327</v>
      </c>
      <c r="B445" s="143"/>
      <c r="C445" s="144"/>
      <c r="E445" s="6"/>
      <c r="F445" s="1"/>
      <c r="G445" s="121" t="s">
        <v>1102</v>
      </c>
      <c r="H445" s="122"/>
      <c r="I445" s="11" t="s">
        <v>644</v>
      </c>
    </row>
    <row r="446" spans="1:9" ht="12.75">
      <c r="A446" s="91" t="s">
        <v>409</v>
      </c>
      <c r="B446" s="88" t="s">
        <v>197</v>
      </c>
      <c r="C446" s="88" t="s">
        <v>1510</v>
      </c>
      <c r="D446" s="89" t="s">
        <v>406</v>
      </c>
      <c r="E446" s="89" t="s">
        <v>2233</v>
      </c>
      <c r="F446" s="89" t="s">
        <v>407</v>
      </c>
      <c r="G446" s="90" t="s">
        <v>644</v>
      </c>
      <c r="H446" s="90" t="s">
        <v>1103</v>
      </c>
      <c r="I446" s="14" t="s">
        <v>408</v>
      </c>
    </row>
    <row r="447" spans="1:6" ht="12.75">
      <c r="A447" s="15" t="s">
        <v>260</v>
      </c>
      <c r="D447" s="5" t="s">
        <v>375</v>
      </c>
      <c r="E447" s="17">
        <v>40</v>
      </c>
      <c r="F447" s="5" t="s">
        <v>788</v>
      </c>
    </row>
    <row r="448" spans="1:5" ht="12.75">
      <c r="A448" s="15" t="s">
        <v>377</v>
      </c>
      <c r="D448" s="5" t="s">
        <v>376</v>
      </c>
      <c r="E448" s="17">
        <v>15</v>
      </c>
    </row>
    <row r="449" spans="1:5" ht="12.75">
      <c r="A449" s="15" t="s">
        <v>379</v>
      </c>
      <c r="D449" s="5" t="s">
        <v>378</v>
      </c>
      <c r="E449" s="17">
        <v>4</v>
      </c>
    </row>
    <row r="450" spans="1:5" ht="12.75">
      <c r="A450" s="15" t="s">
        <v>380</v>
      </c>
      <c r="D450" s="5" t="s">
        <v>740</v>
      </c>
      <c r="E450" s="17">
        <v>1</v>
      </c>
    </row>
    <row r="451" spans="1:5" ht="12.75">
      <c r="A451" s="15" t="s">
        <v>382</v>
      </c>
      <c r="D451" s="5" t="s">
        <v>381</v>
      </c>
      <c r="E451" s="17">
        <v>4</v>
      </c>
    </row>
    <row r="452" spans="1:5" ht="12.75">
      <c r="A452" s="15" t="s">
        <v>384</v>
      </c>
      <c r="D452" s="5" t="s">
        <v>383</v>
      </c>
      <c r="E452" s="17">
        <v>8</v>
      </c>
    </row>
    <row r="453" spans="1:22" s="9" customFormat="1" ht="12.75">
      <c r="A453" s="15" t="s">
        <v>386</v>
      </c>
      <c r="B453" s="15"/>
      <c r="C453" s="15"/>
      <c r="D453" s="5" t="s">
        <v>385</v>
      </c>
      <c r="E453" s="17">
        <v>10</v>
      </c>
      <c r="F453" s="5"/>
      <c r="G453" s="6"/>
      <c r="H453" s="6"/>
      <c r="I453" s="6"/>
      <c r="J453" s="8"/>
      <c r="K453" s="8"/>
      <c r="L453" s="8"/>
      <c r="M453" s="8"/>
      <c r="N453" s="8"/>
      <c r="O453" s="8"/>
      <c r="P453" s="8"/>
      <c r="Q453" s="8"/>
      <c r="R453" s="8"/>
      <c r="S453" s="8"/>
      <c r="T453" s="8"/>
      <c r="U453" s="8"/>
      <c r="V453" s="8"/>
    </row>
    <row r="454" spans="1:22" s="9" customFormat="1" ht="12.75">
      <c r="A454" s="15" t="s">
        <v>388</v>
      </c>
      <c r="B454" s="15"/>
      <c r="C454" s="15"/>
      <c r="D454" s="5" t="s">
        <v>387</v>
      </c>
      <c r="E454" s="17">
        <v>4</v>
      </c>
      <c r="F454" s="5"/>
      <c r="G454" s="6"/>
      <c r="H454" s="6"/>
      <c r="I454" s="6"/>
      <c r="J454" s="8"/>
      <c r="K454" s="8"/>
      <c r="L454" s="8"/>
      <c r="M454" s="8"/>
      <c r="N454" s="8"/>
      <c r="O454" s="8"/>
      <c r="P454" s="8"/>
      <c r="Q454" s="8"/>
      <c r="R454" s="8"/>
      <c r="S454" s="8"/>
      <c r="T454" s="8"/>
      <c r="U454" s="8"/>
      <c r="V454" s="8"/>
    </row>
    <row r="455" spans="1:5" ht="25.5">
      <c r="A455" s="15" t="s">
        <v>650</v>
      </c>
      <c r="D455" s="5" t="s">
        <v>389</v>
      </c>
      <c r="E455" s="17">
        <v>7</v>
      </c>
    </row>
    <row r="456" spans="1:5" ht="12.75">
      <c r="A456" s="15" t="s">
        <v>391</v>
      </c>
      <c r="D456" s="5" t="s">
        <v>390</v>
      </c>
      <c r="E456" s="17">
        <v>20</v>
      </c>
    </row>
    <row r="457" spans="1:8" ht="12.75">
      <c r="A457" s="84" t="s">
        <v>1876</v>
      </c>
      <c r="B457" s="84"/>
      <c r="C457" s="84"/>
      <c r="D457" s="85"/>
      <c r="E457" s="86"/>
      <c r="F457" s="85"/>
      <c r="G457" s="87"/>
      <c r="H457" s="87"/>
    </row>
    <row r="458" spans="1:3" ht="12.75">
      <c r="A458" s="24"/>
      <c r="B458" s="24"/>
      <c r="C458" s="24"/>
    </row>
    <row r="459" spans="1:8" ht="23.25">
      <c r="A459" s="4" t="s">
        <v>1690</v>
      </c>
      <c r="B459" s="141" t="s">
        <v>231</v>
      </c>
      <c r="C459" s="142"/>
      <c r="E459" s="6"/>
      <c r="F459" s="7"/>
      <c r="G459" s="115" t="s">
        <v>229</v>
      </c>
      <c r="H459" s="125"/>
    </row>
    <row r="460" spans="1:9" ht="18">
      <c r="A460" s="10" t="s">
        <v>2328</v>
      </c>
      <c r="B460" s="143"/>
      <c r="C460" s="144"/>
      <c r="E460" s="6"/>
      <c r="F460" s="1"/>
      <c r="G460" s="121" t="s">
        <v>1102</v>
      </c>
      <c r="H460" s="122"/>
      <c r="I460" s="11" t="s">
        <v>644</v>
      </c>
    </row>
    <row r="461" spans="1:9" ht="12.75">
      <c r="A461" s="91" t="s">
        <v>409</v>
      </c>
      <c r="B461" s="88" t="s">
        <v>197</v>
      </c>
      <c r="C461" s="88" t="s">
        <v>1510</v>
      </c>
      <c r="D461" s="89" t="s">
        <v>406</v>
      </c>
      <c r="E461" s="89" t="s">
        <v>2233</v>
      </c>
      <c r="F461" s="89" t="s">
        <v>407</v>
      </c>
      <c r="G461" s="90" t="s">
        <v>644</v>
      </c>
      <c r="H461" s="90" t="s">
        <v>1103</v>
      </c>
      <c r="I461" s="14" t="s">
        <v>408</v>
      </c>
    </row>
    <row r="462" spans="1:5" ht="12.75">
      <c r="A462" s="15" t="s">
        <v>393</v>
      </c>
      <c r="D462" s="5" t="s">
        <v>392</v>
      </c>
      <c r="E462" s="17">
        <v>4</v>
      </c>
    </row>
    <row r="463" spans="1:6" ht="12.75">
      <c r="A463" s="15" t="s">
        <v>1971</v>
      </c>
      <c r="D463" s="5" t="s">
        <v>394</v>
      </c>
      <c r="E463" s="17">
        <v>100</v>
      </c>
      <c r="F463" s="5" t="s">
        <v>788</v>
      </c>
    </row>
    <row r="464" spans="1:5" ht="12.75">
      <c r="A464" s="15" t="s">
        <v>396</v>
      </c>
      <c r="D464" s="5" t="s">
        <v>395</v>
      </c>
      <c r="E464" s="17">
        <v>3</v>
      </c>
    </row>
    <row r="465" spans="1:8" ht="12.75">
      <c r="A465" s="84" t="s">
        <v>1876</v>
      </c>
      <c r="B465" s="84"/>
      <c r="C465" s="84"/>
      <c r="D465" s="85"/>
      <c r="E465" s="86"/>
      <c r="F465" s="85"/>
      <c r="G465" s="87"/>
      <c r="H465" s="87"/>
    </row>
    <row r="466" spans="1:8" ht="23.25">
      <c r="A466" s="4" t="s">
        <v>1690</v>
      </c>
      <c r="B466" s="141" t="s">
        <v>231</v>
      </c>
      <c r="C466" s="142"/>
      <c r="G466" s="137" t="s">
        <v>229</v>
      </c>
      <c r="H466" s="138"/>
    </row>
    <row r="467" spans="1:8" ht="18">
      <c r="A467" s="10" t="s">
        <v>2329</v>
      </c>
      <c r="B467" s="143"/>
      <c r="C467" s="144"/>
      <c r="D467" s="50"/>
      <c r="E467" s="6"/>
      <c r="F467" s="7"/>
      <c r="G467" s="139"/>
      <c r="H467" s="140"/>
    </row>
    <row r="468" spans="1:9" ht="12.75">
      <c r="A468" s="91" t="s">
        <v>409</v>
      </c>
      <c r="B468" s="88" t="s">
        <v>197</v>
      </c>
      <c r="C468" s="88" t="s">
        <v>1510</v>
      </c>
      <c r="D468" s="89" t="s">
        <v>406</v>
      </c>
      <c r="E468" s="89" t="s">
        <v>2233</v>
      </c>
      <c r="F468" s="89" t="s">
        <v>407</v>
      </c>
      <c r="G468" s="90" t="s">
        <v>644</v>
      </c>
      <c r="H468" s="90" t="s">
        <v>1103</v>
      </c>
      <c r="I468" s="14" t="s">
        <v>408</v>
      </c>
    </row>
    <row r="469" spans="1:5" ht="12.75">
      <c r="A469" s="15" t="s">
        <v>398</v>
      </c>
      <c r="D469" s="5" t="s">
        <v>397</v>
      </c>
      <c r="E469" s="17">
        <v>2</v>
      </c>
    </row>
    <row r="470" spans="1:22" s="9" customFormat="1" ht="18" customHeight="1">
      <c r="A470" s="15" t="s">
        <v>1714</v>
      </c>
      <c r="B470" s="15"/>
      <c r="C470" s="15"/>
      <c r="D470" s="5" t="s">
        <v>399</v>
      </c>
      <c r="E470" s="17">
        <v>10</v>
      </c>
      <c r="F470" s="5"/>
      <c r="G470" s="6"/>
      <c r="H470" s="6"/>
      <c r="I470" s="6"/>
      <c r="J470" s="8"/>
      <c r="K470" s="8"/>
      <c r="L470" s="8"/>
      <c r="M470" s="8"/>
      <c r="N470" s="8"/>
      <c r="O470" s="8"/>
      <c r="P470" s="8"/>
      <c r="Q470" s="8"/>
      <c r="R470" s="8"/>
      <c r="S470" s="8"/>
      <c r="T470" s="8"/>
      <c r="U470" s="8"/>
      <c r="V470" s="8"/>
    </row>
    <row r="471" spans="1:22" s="9" customFormat="1" ht="12.75">
      <c r="A471" s="15" t="s">
        <v>261</v>
      </c>
      <c r="B471" s="15"/>
      <c r="C471" s="15"/>
      <c r="D471" s="5" t="s">
        <v>400</v>
      </c>
      <c r="E471" s="17">
        <v>80</v>
      </c>
      <c r="F471" s="5"/>
      <c r="G471" s="6"/>
      <c r="H471" s="6"/>
      <c r="I471" s="6"/>
      <c r="J471" s="8"/>
      <c r="K471" s="8"/>
      <c r="L471" s="8"/>
      <c r="M471" s="8"/>
      <c r="N471" s="8"/>
      <c r="O471" s="8"/>
      <c r="P471" s="8"/>
      <c r="Q471" s="8"/>
      <c r="R471" s="8"/>
      <c r="S471" s="8"/>
      <c r="T471" s="8"/>
      <c r="U471" s="8"/>
      <c r="V471" s="8"/>
    </row>
    <row r="472" spans="1:5" ht="12.75">
      <c r="A472" s="15" t="s">
        <v>402</v>
      </c>
      <c r="D472" s="5" t="s">
        <v>401</v>
      </c>
      <c r="E472" s="17">
        <v>1</v>
      </c>
    </row>
    <row r="473" spans="1:5" ht="25.5">
      <c r="A473" s="15" t="s">
        <v>1972</v>
      </c>
      <c r="D473" s="5" t="s">
        <v>403</v>
      </c>
      <c r="E473" s="17">
        <v>1</v>
      </c>
    </row>
    <row r="474" spans="1:5" ht="12.75">
      <c r="A474" s="15" t="s">
        <v>405</v>
      </c>
      <c r="D474" s="5" t="s">
        <v>404</v>
      </c>
      <c r="E474" s="17">
        <v>2</v>
      </c>
    </row>
    <row r="475" spans="1:5" ht="12.75">
      <c r="A475" s="15" t="s">
        <v>1770</v>
      </c>
      <c r="D475" s="5" t="s">
        <v>1769</v>
      </c>
      <c r="E475" s="17">
        <v>5</v>
      </c>
    </row>
    <row r="476" spans="1:5" ht="12.75">
      <c r="A476" s="15" t="s">
        <v>1772</v>
      </c>
      <c r="D476" s="5" t="s">
        <v>1771</v>
      </c>
      <c r="E476" s="17">
        <v>2</v>
      </c>
    </row>
    <row r="477" spans="1:5" ht="12.75">
      <c r="A477" s="15" t="s">
        <v>1774</v>
      </c>
      <c r="D477" s="5" t="s">
        <v>1773</v>
      </c>
      <c r="E477" s="17">
        <v>2</v>
      </c>
    </row>
    <row r="478" spans="1:6" ht="12.75">
      <c r="A478" s="15" t="s">
        <v>262</v>
      </c>
      <c r="D478" s="5" t="s">
        <v>1775</v>
      </c>
      <c r="E478" s="17">
        <v>30</v>
      </c>
      <c r="F478" s="5" t="s">
        <v>788</v>
      </c>
    </row>
    <row r="479" spans="1:5" ht="12.75">
      <c r="A479" s="15" t="s">
        <v>1777</v>
      </c>
      <c r="D479" s="5" t="s">
        <v>1776</v>
      </c>
      <c r="E479" s="17">
        <v>2</v>
      </c>
    </row>
    <row r="480" spans="1:5" ht="12.75">
      <c r="A480" s="15" t="s">
        <v>1779</v>
      </c>
      <c r="D480" s="5" t="s">
        <v>1778</v>
      </c>
      <c r="E480" s="17">
        <v>10</v>
      </c>
    </row>
    <row r="481" spans="1:5" ht="12.75">
      <c r="A481" s="15" t="s">
        <v>1781</v>
      </c>
      <c r="D481" s="5" t="s">
        <v>1780</v>
      </c>
      <c r="E481" s="17">
        <v>30</v>
      </c>
    </row>
    <row r="482" spans="1:6" ht="12.75">
      <c r="A482" s="15" t="s">
        <v>263</v>
      </c>
      <c r="D482" s="5" t="s">
        <v>1782</v>
      </c>
      <c r="E482" s="17">
        <v>12</v>
      </c>
      <c r="F482" s="5" t="s">
        <v>788</v>
      </c>
    </row>
    <row r="483" spans="1:22" s="9" customFormat="1" ht="12.75">
      <c r="A483" s="15" t="s">
        <v>264</v>
      </c>
      <c r="B483" s="15"/>
      <c r="C483" s="15"/>
      <c r="D483" s="5" t="s">
        <v>1783</v>
      </c>
      <c r="E483" s="17">
        <v>10</v>
      </c>
      <c r="F483" s="5" t="s">
        <v>788</v>
      </c>
      <c r="G483" s="6"/>
      <c r="H483" s="6"/>
      <c r="I483" s="6"/>
      <c r="J483" s="8"/>
      <c r="K483" s="8"/>
      <c r="L483" s="8"/>
      <c r="M483" s="8"/>
      <c r="N483" s="8"/>
      <c r="O483" s="8"/>
      <c r="P483" s="8"/>
      <c r="Q483" s="8"/>
      <c r="R483" s="8"/>
      <c r="S483" s="8"/>
      <c r="T483" s="8"/>
      <c r="U483" s="8"/>
      <c r="V483" s="8"/>
    </row>
    <row r="484" spans="1:22" s="9" customFormat="1" ht="12.75">
      <c r="A484" s="15" t="s">
        <v>265</v>
      </c>
      <c r="B484" s="15"/>
      <c r="C484" s="15"/>
      <c r="D484" s="5" t="s">
        <v>1784</v>
      </c>
      <c r="E484" s="17">
        <v>9</v>
      </c>
      <c r="F484" s="5" t="s">
        <v>788</v>
      </c>
      <c r="G484" s="6"/>
      <c r="H484" s="6"/>
      <c r="I484" s="6"/>
      <c r="J484" s="8"/>
      <c r="K484" s="8"/>
      <c r="L484" s="8"/>
      <c r="M484" s="8"/>
      <c r="N484" s="8"/>
      <c r="O484" s="8"/>
      <c r="P484" s="8"/>
      <c r="Q484" s="8"/>
      <c r="R484" s="8"/>
      <c r="S484" s="8"/>
      <c r="T484" s="8"/>
      <c r="U484" s="8"/>
      <c r="V484" s="8"/>
    </row>
    <row r="485" spans="1:6" ht="12.75">
      <c r="A485" s="15" t="s">
        <v>290</v>
      </c>
      <c r="D485" s="5" t="s">
        <v>291</v>
      </c>
      <c r="E485" s="17">
        <v>10</v>
      </c>
      <c r="F485" s="5" t="s">
        <v>2397</v>
      </c>
    </row>
    <row r="486" spans="1:8" ht="12.75">
      <c r="A486" s="84" t="s">
        <v>1876</v>
      </c>
      <c r="B486" s="84"/>
      <c r="C486" s="84"/>
      <c r="D486" s="85"/>
      <c r="E486" s="86"/>
      <c r="F486" s="85"/>
      <c r="G486" s="87"/>
      <c r="H486" s="87"/>
    </row>
    <row r="487" spans="1:3" ht="12.75">
      <c r="A487" s="24"/>
      <c r="B487" s="24"/>
      <c r="C487" s="24"/>
    </row>
    <row r="488" spans="1:8" ht="23.25">
      <c r="A488" s="4" t="s">
        <v>1690</v>
      </c>
      <c r="B488" s="141" t="s">
        <v>231</v>
      </c>
      <c r="C488" s="142"/>
      <c r="E488" s="6"/>
      <c r="F488" s="7"/>
      <c r="G488" s="115" t="s">
        <v>229</v>
      </c>
      <c r="H488" s="125"/>
    </row>
    <row r="489" spans="1:9" ht="36">
      <c r="A489" s="10" t="s">
        <v>635</v>
      </c>
      <c r="B489" s="143"/>
      <c r="C489" s="144"/>
      <c r="D489" s="24"/>
      <c r="E489" s="51"/>
      <c r="F489" s="2"/>
      <c r="G489" s="175" t="s">
        <v>1102</v>
      </c>
      <c r="H489" s="176"/>
      <c r="I489" s="52" t="s">
        <v>644</v>
      </c>
    </row>
    <row r="490" spans="1:9" ht="12.75">
      <c r="A490" s="91" t="s">
        <v>409</v>
      </c>
      <c r="B490" s="88" t="s">
        <v>197</v>
      </c>
      <c r="C490" s="88" t="s">
        <v>1510</v>
      </c>
      <c r="D490" s="89" t="s">
        <v>406</v>
      </c>
      <c r="E490" s="89" t="s">
        <v>2233</v>
      </c>
      <c r="F490" s="89" t="s">
        <v>407</v>
      </c>
      <c r="G490" s="90" t="s">
        <v>644</v>
      </c>
      <c r="H490" s="90" t="s">
        <v>1103</v>
      </c>
      <c r="I490" s="14" t="s">
        <v>408</v>
      </c>
    </row>
    <row r="491" spans="1:6" ht="12.75">
      <c r="A491" s="15" t="s">
        <v>1786</v>
      </c>
      <c r="D491" s="5" t="s">
        <v>1785</v>
      </c>
      <c r="E491" s="17">
        <v>36</v>
      </c>
      <c r="F491" s="5" t="s">
        <v>2379</v>
      </c>
    </row>
    <row r="492" spans="1:9" ht="12.75">
      <c r="A492" s="15" t="s">
        <v>266</v>
      </c>
      <c r="D492" s="5" t="s">
        <v>1787</v>
      </c>
      <c r="E492" s="17">
        <v>12</v>
      </c>
      <c r="F492" s="5" t="s">
        <v>267</v>
      </c>
      <c r="G492" s="53"/>
      <c r="H492" s="53"/>
      <c r="I492" s="53"/>
    </row>
    <row r="493" spans="1:6" ht="12.75">
      <c r="A493" s="15" t="s">
        <v>1789</v>
      </c>
      <c r="D493" s="5" t="s">
        <v>1788</v>
      </c>
      <c r="E493" s="17">
        <v>36</v>
      </c>
      <c r="F493" s="5" t="s">
        <v>2378</v>
      </c>
    </row>
    <row r="494" spans="1:6" ht="12.75">
      <c r="A494" s="15" t="s">
        <v>867</v>
      </c>
      <c r="D494" s="5" t="s">
        <v>868</v>
      </c>
      <c r="E494" s="17">
        <v>36</v>
      </c>
      <c r="F494" s="5" t="s">
        <v>2397</v>
      </c>
    </row>
    <row r="495" spans="1:6" ht="12.75">
      <c r="A495" s="15" t="s">
        <v>1462</v>
      </c>
      <c r="D495" s="5" t="s">
        <v>1463</v>
      </c>
      <c r="E495" s="17">
        <v>15</v>
      </c>
      <c r="F495" s="5" t="s">
        <v>2397</v>
      </c>
    </row>
    <row r="496" spans="1:8" ht="12.75">
      <c r="A496" s="84" t="s">
        <v>1876</v>
      </c>
      <c r="B496" s="84"/>
      <c r="C496" s="84"/>
      <c r="D496" s="85"/>
      <c r="E496" s="86"/>
      <c r="F496" s="85"/>
      <c r="G496" s="87"/>
      <c r="H496" s="87"/>
    </row>
    <row r="497" spans="1:3" ht="12.75">
      <c r="A497" s="24"/>
      <c r="B497" s="24"/>
      <c r="C497" s="24"/>
    </row>
    <row r="498" spans="1:8" ht="23.25">
      <c r="A498" s="4" t="s">
        <v>1690</v>
      </c>
      <c r="B498" s="141" t="s">
        <v>231</v>
      </c>
      <c r="C498" s="142"/>
      <c r="E498" s="6"/>
      <c r="F498" s="7"/>
      <c r="G498" s="115" t="s">
        <v>229</v>
      </c>
      <c r="H498" s="125"/>
    </row>
    <row r="499" spans="1:9" ht="18">
      <c r="A499" s="10" t="s">
        <v>636</v>
      </c>
      <c r="B499" s="143"/>
      <c r="C499" s="144"/>
      <c r="E499" s="6"/>
      <c r="F499" s="1"/>
      <c r="G499" s="121" t="s">
        <v>1102</v>
      </c>
      <c r="H499" s="122"/>
      <c r="I499" s="11" t="s">
        <v>644</v>
      </c>
    </row>
    <row r="500" spans="1:9" ht="12.75">
      <c r="A500" s="91" t="s">
        <v>409</v>
      </c>
      <c r="B500" s="88" t="s">
        <v>197</v>
      </c>
      <c r="C500" s="88" t="s">
        <v>1510</v>
      </c>
      <c r="D500" s="89" t="s">
        <v>406</v>
      </c>
      <c r="E500" s="89" t="s">
        <v>2233</v>
      </c>
      <c r="F500" s="89" t="s">
        <v>407</v>
      </c>
      <c r="G500" s="90" t="s">
        <v>644</v>
      </c>
      <c r="H500" s="90" t="s">
        <v>1103</v>
      </c>
      <c r="I500" s="14" t="s">
        <v>408</v>
      </c>
    </row>
    <row r="501" spans="1:5" ht="12.75">
      <c r="A501" s="15" t="s">
        <v>1791</v>
      </c>
      <c r="D501" s="5" t="s">
        <v>1790</v>
      </c>
      <c r="E501" s="17">
        <v>2</v>
      </c>
    </row>
    <row r="502" spans="1:5" ht="12.75">
      <c r="A502" s="15" t="s">
        <v>1793</v>
      </c>
      <c r="D502" s="5" t="s">
        <v>1792</v>
      </c>
      <c r="E502" s="17">
        <v>2</v>
      </c>
    </row>
    <row r="503" spans="1:5" ht="12.75">
      <c r="A503" s="15" t="s">
        <v>1795</v>
      </c>
      <c r="D503" s="5" t="s">
        <v>1794</v>
      </c>
      <c r="E503" s="17">
        <v>4</v>
      </c>
    </row>
    <row r="504" spans="1:6" ht="12.75">
      <c r="A504" s="15" t="s">
        <v>1910</v>
      </c>
      <c r="D504" s="5" t="s">
        <v>1796</v>
      </c>
      <c r="E504" s="17">
        <v>25</v>
      </c>
      <c r="F504" s="5" t="s">
        <v>788</v>
      </c>
    </row>
    <row r="505" spans="1:5" ht="12.75">
      <c r="A505" s="15" t="s">
        <v>1798</v>
      </c>
      <c r="D505" s="5" t="s">
        <v>1797</v>
      </c>
      <c r="E505" s="17">
        <v>10</v>
      </c>
    </row>
    <row r="506" spans="1:8" ht="12.75">
      <c r="A506" s="84" t="s">
        <v>1876</v>
      </c>
      <c r="B506" s="84"/>
      <c r="C506" s="84"/>
      <c r="D506" s="85"/>
      <c r="E506" s="86"/>
      <c r="F506" s="85"/>
      <c r="G506" s="87"/>
      <c r="H506" s="87"/>
    </row>
    <row r="507" spans="1:9" ht="23.25">
      <c r="A507" s="56" t="s">
        <v>1690</v>
      </c>
      <c r="B507" s="141" t="s">
        <v>231</v>
      </c>
      <c r="C507" s="142"/>
      <c r="G507" s="115" t="s">
        <v>229</v>
      </c>
      <c r="H507" s="125"/>
      <c r="I507" s="55"/>
    </row>
    <row r="508" spans="1:9" ht="18">
      <c r="A508" s="10" t="s">
        <v>2085</v>
      </c>
      <c r="B508" s="143"/>
      <c r="C508" s="144"/>
      <c r="E508" s="6"/>
      <c r="F508" s="1"/>
      <c r="G508" s="121" t="s">
        <v>1102</v>
      </c>
      <c r="H508" s="122"/>
      <c r="I508" s="11" t="s">
        <v>644</v>
      </c>
    </row>
    <row r="509" spans="1:9" ht="12.75">
      <c r="A509" s="91" t="s">
        <v>409</v>
      </c>
      <c r="B509" s="88" t="s">
        <v>197</v>
      </c>
      <c r="C509" s="88" t="s">
        <v>1510</v>
      </c>
      <c r="D509" s="89" t="s">
        <v>406</v>
      </c>
      <c r="E509" s="89" t="s">
        <v>2233</v>
      </c>
      <c r="F509" s="89" t="s">
        <v>407</v>
      </c>
      <c r="G509" s="90" t="s">
        <v>644</v>
      </c>
      <c r="H509" s="90" t="s">
        <v>1103</v>
      </c>
      <c r="I509" s="14" t="s">
        <v>408</v>
      </c>
    </row>
    <row r="510" spans="1:5" ht="12.75">
      <c r="A510" s="15" t="s">
        <v>651</v>
      </c>
      <c r="D510" s="5" t="s">
        <v>415</v>
      </c>
      <c r="E510" s="17">
        <v>6</v>
      </c>
    </row>
    <row r="511" spans="1:5" ht="12.75">
      <c r="A511" s="15" t="s">
        <v>417</v>
      </c>
      <c r="D511" s="5" t="s">
        <v>416</v>
      </c>
      <c r="E511" s="17">
        <v>3</v>
      </c>
    </row>
    <row r="512" spans="1:5" ht="12.75">
      <c r="A512" s="15" t="s">
        <v>652</v>
      </c>
      <c r="D512" s="5" t="s">
        <v>1945</v>
      </c>
      <c r="E512" s="17">
        <v>6</v>
      </c>
    </row>
    <row r="513" spans="1:5" ht="12.75">
      <c r="A513" s="15" t="s">
        <v>1947</v>
      </c>
      <c r="D513" s="5" t="s">
        <v>1946</v>
      </c>
      <c r="E513" s="17">
        <v>5</v>
      </c>
    </row>
    <row r="514" spans="1:5" ht="12.75">
      <c r="A514" s="15" t="s">
        <v>1949</v>
      </c>
      <c r="D514" s="5" t="s">
        <v>1948</v>
      </c>
      <c r="E514" s="17">
        <v>1</v>
      </c>
    </row>
    <row r="515" spans="1:5" ht="12.75">
      <c r="A515" s="15" t="s">
        <v>1951</v>
      </c>
      <c r="D515" s="5" t="s">
        <v>1950</v>
      </c>
      <c r="E515" s="17">
        <v>12</v>
      </c>
    </row>
    <row r="516" spans="1:5" ht="12.75">
      <c r="A516" s="15" t="s">
        <v>1953</v>
      </c>
      <c r="D516" s="5" t="s">
        <v>1952</v>
      </c>
      <c r="E516" s="17">
        <v>10</v>
      </c>
    </row>
    <row r="517" spans="1:5" ht="12.75">
      <c r="A517" s="15" t="s">
        <v>2190</v>
      </c>
      <c r="D517" s="5" t="s">
        <v>1954</v>
      </c>
      <c r="E517" s="17">
        <v>1</v>
      </c>
    </row>
    <row r="518" spans="1:5" ht="12.75">
      <c r="A518" s="15" t="s">
        <v>2192</v>
      </c>
      <c r="D518" s="5" t="s">
        <v>2191</v>
      </c>
      <c r="E518" s="17">
        <v>2</v>
      </c>
    </row>
    <row r="519" spans="1:5" ht="12.75">
      <c r="A519" s="15" t="s">
        <v>2194</v>
      </c>
      <c r="D519" s="5" t="s">
        <v>2193</v>
      </c>
      <c r="E519" s="17">
        <v>5</v>
      </c>
    </row>
    <row r="520" spans="1:5" ht="12.75">
      <c r="A520" s="15" t="s">
        <v>2196</v>
      </c>
      <c r="D520" s="5" t="s">
        <v>2195</v>
      </c>
      <c r="E520" s="17">
        <v>100</v>
      </c>
    </row>
    <row r="521" spans="1:6" ht="12.75">
      <c r="A521" s="15" t="s">
        <v>1913</v>
      </c>
      <c r="D521" s="5" t="s">
        <v>1914</v>
      </c>
      <c r="E521" s="17">
        <v>4</v>
      </c>
      <c r="F521" s="5" t="s">
        <v>2397</v>
      </c>
    </row>
    <row r="522" spans="1:6" ht="12.75">
      <c r="A522" s="15" t="s">
        <v>1915</v>
      </c>
      <c r="D522" s="5" t="s">
        <v>1916</v>
      </c>
      <c r="E522" s="17">
        <v>8</v>
      </c>
      <c r="F522" s="5" t="s">
        <v>2397</v>
      </c>
    </row>
    <row r="523" spans="1:9" ht="12.75">
      <c r="A523" s="20" t="s">
        <v>1197</v>
      </c>
      <c r="B523" s="20"/>
      <c r="C523" s="20"/>
      <c r="D523" s="21"/>
      <c r="E523" s="22"/>
      <c r="F523" s="21"/>
      <c r="G523" s="23"/>
      <c r="H523" s="23">
        <v>65000</v>
      </c>
      <c r="I523" s="23"/>
    </row>
    <row r="524" spans="1:9" ht="12.75">
      <c r="A524" s="24"/>
      <c r="B524" s="24"/>
      <c r="C524" s="24"/>
      <c r="G524" s="54"/>
      <c r="H524" s="34"/>
      <c r="I524" s="55"/>
    </row>
    <row r="525" spans="1:9" ht="23.25">
      <c r="A525" s="56" t="s">
        <v>1690</v>
      </c>
      <c r="B525" s="141" t="s">
        <v>231</v>
      </c>
      <c r="C525" s="142"/>
      <c r="D525" s="57"/>
      <c r="E525" s="58"/>
      <c r="F525" s="57"/>
      <c r="G525" s="115" t="s">
        <v>229</v>
      </c>
      <c r="H525" s="125"/>
      <c r="I525" s="59"/>
    </row>
    <row r="526" spans="1:9" ht="18">
      <c r="A526" s="10" t="s">
        <v>2330</v>
      </c>
      <c r="B526" s="143"/>
      <c r="C526" s="144"/>
      <c r="E526" s="6"/>
      <c r="F526" s="1"/>
      <c r="G526" s="121" t="s">
        <v>1102</v>
      </c>
      <c r="H526" s="122"/>
      <c r="I526" s="11" t="s">
        <v>644</v>
      </c>
    </row>
    <row r="527" spans="1:9" ht="12.75">
      <c r="A527" s="91" t="s">
        <v>409</v>
      </c>
      <c r="B527" s="88" t="s">
        <v>197</v>
      </c>
      <c r="C527" s="88" t="s">
        <v>1510</v>
      </c>
      <c r="D527" s="89" t="s">
        <v>406</v>
      </c>
      <c r="E527" s="89" t="s">
        <v>2233</v>
      </c>
      <c r="F527" s="89" t="s">
        <v>407</v>
      </c>
      <c r="G527" s="90" t="s">
        <v>644</v>
      </c>
      <c r="H527" s="90" t="s">
        <v>1103</v>
      </c>
      <c r="I527" s="14" t="s">
        <v>408</v>
      </c>
    </row>
    <row r="528" spans="1:8" ht="12.75">
      <c r="A528" s="15" t="s">
        <v>2198</v>
      </c>
      <c r="D528" s="5" t="s">
        <v>2197</v>
      </c>
      <c r="E528" s="17">
        <v>12</v>
      </c>
      <c r="G528" s="6">
        <v>22.25</v>
      </c>
      <c r="H528" s="6">
        <f aca="true" t="shared" si="16" ref="H528:H549">SUM(E528*G528)</f>
        <v>267</v>
      </c>
    </row>
    <row r="529" spans="1:8" ht="12.75">
      <c r="A529" s="15" t="s">
        <v>2200</v>
      </c>
      <c r="D529" s="5" t="s">
        <v>2199</v>
      </c>
      <c r="E529" s="17">
        <v>10</v>
      </c>
      <c r="G529" s="6">
        <v>22.25</v>
      </c>
      <c r="H529" s="6">
        <f t="shared" si="16"/>
        <v>222.5</v>
      </c>
    </row>
    <row r="530" spans="1:8" ht="12.75">
      <c r="A530" s="15" t="s">
        <v>2202</v>
      </c>
      <c r="D530" s="5" t="s">
        <v>2201</v>
      </c>
      <c r="E530" s="17">
        <v>25</v>
      </c>
      <c r="G530" s="6">
        <v>1.11</v>
      </c>
      <c r="H530" s="6">
        <f t="shared" si="16"/>
        <v>27.750000000000004</v>
      </c>
    </row>
    <row r="531" spans="1:8" ht="12.75">
      <c r="A531" s="15" t="s">
        <v>2204</v>
      </c>
      <c r="D531" s="5" t="s">
        <v>2203</v>
      </c>
      <c r="E531" s="17">
        <v>12</v>
      </c>
      <c r="G531" s="6">
        <v>2.22</v>
      </c>
      <c r="H531" s="6">
        <f t="shared" si="16"/>
        <v>26.64</v>
      </c>
    </row>
    <row r="532" spans="1:8" ht="12.75">
      <c r="A532" s="15" t="s">
        <v>2206</v>
      </c>
      <c r="D532" s="5" t="s">
        <v>2205</v>
      </c>
      <c r="E532" s="17">
        <v>50</v>
      </c>
      <c r="G532" s="6">
        <v>2.22</v>
      </c>
      <c r="H532" s="6">
        <f t="shared" si="16"/>
        <v>111.00000000000001</v>
      </c>
    </row>
    <row r="533" spans="1:8" ht="12.75">
      <c r="A533" s="15" t="s">
        <v>2208</v>
      </c>
      <c r="D533" s="5" t="s">
        <v>2207</v>
      </c>
      <c r="E533" s="17">
        <v>10</v>
      </c>
      <c r="G533" s="6">
        <v>25.59</v>
      </c>
      <c r="H533" s="6">
        <f t="shared" si="16"/>
        <v>255.9</v>
      </c>
    </row>
    <row r="534" spans="1:8" ht="12.75">
      <c r="A534" s="15" t="s">
        <v>2210</v>
      </c>
      <c r="D534" s="5" t="s">
        <v>2209</v>
      </c>
      <c r="E534" s="17">
        <v>50</v>
      </c>
      <c r="F534" s="5" t="s">
        <v>2379</v>
      </c>
      <c r="G534" s="6">
        <v>2.22</v>
      </c>
      <c r="H534" s="6">
        <f t="shared" si="16"/>
        <v>111.00000000000001</v>
      </c>
    </row>
    <row r="535" spans="1:8" ht="12.75">
      <c r="A535" s="15" t="s">
        <v>2212</v>
      </c>
      <c r="D535" s="5" t="s">
        <v>2211</v>
      </c>
      <c r="E535" s="17">
        <v>10</v>
      </c>
      <c r="G535" s="6">
        <v>33.37</v>
      </c>
      <c r="H535" s="6">
        <f t="shared" si="16"/>
        <v>333.7</v>
      </c>
    </row>
    <row r="536" spans="1:8" ht="12.75">
      <c r="A536" s="15" t="s">
        <v>2214</v>
      </c>
      <c r="D536" s="5" t="s">
        <v>2213</v>
      </c>
      <c r="E536" s="17">
        <v>10</v>
      </c>
      <c r="G536" s="6">
        <v>3.34</v>
      </c>
      <c r="H536" s="6">
        <f t="shared" si="16"/>
        <v>33.4</v>
      </c>
    </row>
    <row r="537" spans="1:8" ht="12.75">
      <c r="A537" s="15" t="s">
        <v>2215</v>
      </c>
      <c r="D537" s="5" t="s">
        <v>741</v>
      </c>
      <c r="E537" s="17">
        <v>12</v>
      </c>
      <c r="G537" s="6">
        <v>41.16</v>
      </c>
      <c r="H537" s="6">
        <f t="shared" si="16"/>
        <v>493.91999999999996</v>
      </c>
    </row>
    <row r="538" spans="1:8" ht="12.75">
      <c r="A538" s="15" t="s">
        <v>2132</v>
      </c>
      <c r="D538" s="5" t="s">
        <v>2216</v>
      </c>
      <c r="E538" s="17">
        <v>84</v>
      </c>
      <c r="F538" s="5" t="s">
        <v>2379</v>
      </c>
      <c r="G538" s="6">
        <v>12.24</v>
      </c>
      <c r="H538" s="6">
        <f t="shared" si="16"/>
        <v>1028.16</v>
      </c>
    </row>
    <row r="539" spans="1:8" ht="12.75">
      <c r="A539" s="15" t="s">
        <v>2322</v>
      </c>
      <c r="D539" s="5" t="s">
        <v>2321</v>
      </c>
      <c r="E539" s="17">
        <v>32</v>
      </c>
      <c r="F539" s="5" t="s">
        <v>1464</v>
      </c>
      <c r="G539" s="6">
        <v>16.69</v>
      </c>
      <c r="H539" s="6">
        <f t="shared" si="16"/>
        <v>534.08</v>
      </c>
    </row>
    <row r="540" spans="1:8" ht="12.75">
      <c r="A540" s="15" t="s">
        <v>477</v>
      </c>
      <c r="D540" s="5" t="s">
        <v>1465</v>
      </c>
      <c r="E540" s="17">
        <v>2</v>
      </c>
      <c r="F540" s="5" t="s">
        <v>1464</v>
      </c>
      <c r="G540" s="6">
        <v>2.22</v>
      </c>
      <c r="H540" s="6">
        <f t="shared" si="16"/>
        <v>4.44</v>
      </c>
    </row>
    <row r="541" spans="1:8" ht="12.75">
      <c r="A541" s="15" t="s">
        <v>478</v>
      </c>
      <c r="D541" s="5" t="s">
        <v>1466</v>
      </c>
      <c r="E541" s="17">
        <v>2</v>
      </c>
      <c r="F541" s="5" t="s">
        <v>1464</v>
      </c>
      <c r="G541" s="6">
        <v>4.45</v>
      </c>
      <c r="H541" s="6">
        <f t="shared" si="16"/>
        <v>8.9</v>
      </c>
    </row>
    <row r="542" spans="1:9" ht="12.75">
      <c r="A542" s="15" t="s">
        <v>14</v>
      </c>
      <c r="D542" s="5" t="s">
        <v>1467</v>
      </c>
      <c r="E542" s="17">
        <v>2</v>
      </c>
      <c r="F542" s="5" t="s">
        <v>1464</v>
      </c>
      <c r="G542" s="6">
        <v>444.96</v>
      </c>
      <c r="H542" s="6">
        <f t="shared" si="16"/>
        <v>889.92</v>
      </c>
      <c r="I542" s="6">
        <v>450</v>
      </c>
    </row>
    <row r="543" spans="1:9" ht="12.75">
      <c r="A543" s="15" t="s">
        <v>15</v>
      </c>
      <c r="D543" s="5" t="s">
        <v>1468</v>
      </c>
      <c r="E543" s="17">
        <v>10</v>
      </c>
      <c r="F543" s="5" t="s">
        <v>1464</v>
      </c>
      <c r="G543" s="6">
        <v>94.55</v>
      </c>
      <c r="H543" s="6">
        <f t="shared" si="16"/>
        <v>945.5</v>
      </c>
      <c r="I543" s="6">
        <v>95</v>
      </c>
    </row>
    <row r="544" spans="1:9" ht="12.75">
      <c r="A544" s="15" t="s">
        <v>16</v>
      </c>
      <c r="D544" s="5" t="s">
        <v>1469</v>
      </c>
      <c r="E544" s="17">
        <v>3</v>
      </c>
      <c r="F544" s="5" t="s">
        <v>1464</v>
      </c>
      <c r="G544" s="6">
        <v>222.48</v>
      </c>
      <c r="H544" s="6">
        <f t="shared" si="16"/>
        <v>667.4399999999999</v>
      </c>
      <c r="I544" s="6">
        <v>225</v>
      </c>
    </row>
    <row r="545" spans="1:9" ht="12.75">
      <c r="A545" s="15" t="s">
        <v>479</v>
      </c>
      <c r="D545" s="5" t="s">
        <v>1470</v>
      </c>
      <c r="E545" s="17">
        <v>8</v>
      </c>
      <c r="F545" s="5" t="s">
        <v>1464</v>
      </c>
      <c r="G545" s="6">
        <v>111.24</v>
      </c>
      <c r="H545" s="6">
        <f t="shared" si="16"/>
        <v>889.92</v>
      </c>
      <c r="I545" s="6">
        <v>115</v>
      </c>
    </row>
    <row r="546" spans="1:9" ht="25.5">
      <c r="A546" s="15" t="s">
        <v>17</v>
      </c>
      <c r="D546" s="5" t="s">
        <v>1471</v>
      </c>
      <c r="E546" s="17">
        <v>16</v>
      </c>
      <c r="F546" s="5" t="s">
        <v>270</v>
      </c>
      <c r="G546" s="6">
        <v>100.12</v>
      </c>
      <c r="H546" s="6">
        <f t="shared" si="16"/>
        <v>1601.92</v>
      </c>
      <c r="I546" s="6">
        <v>105</v>
      </c>
    </row>
    <row r="547" spans="1:9" ht="12.75">
      <c r="A547" s="15" t="s">
        <v>480</v>
      </c>
      <c r="D547" s="5" t="s">
        <v>1472</v>
      </c>
      <c r="E547" s="17">
        <v>8</v>
      </c>
      <c r="F547" s="5" t="s">
        <v>1464</v>
      </c>
      <c r="G547" s="6">
        <v>177.98</v>
      </c>
      <c r="H547" s="6">
        <f t="shared" si="16"/>
        <v>1423.84</v>
      </c>
      <c r="I547" s="6">
        <v>180</v>
      </c>
    </row>
    <row r="548" spans="1:8" ht="12.75">
      <c r="A548" s="15" t="s">
        <v>1917</v>
      </c>
      <c r="D548" s="5" t="s">
        <v>1918</v>
      </c>
      <c r="E548" s="17">
        <v>25</v>
      </c>
      <c r="F548" s="5" t="s">
        <v>2397</v>
      </c>
      <c r="G548" s="6">
        <v>13.18</v>
      </c>
      <c r="H548" s="6">
        <f t="shared" si="16"/>
        <v>329.5</v>
      </c>
    </row>
    <row r="549" spans="1:8" ht="25.5">
      <c r="A549" s="15" t="s">
        <v>34</v>
      </c>
      <c r="D549" s="5" t="s">
        <v>283</v>
      </c>
      <c r="E549" s="17">
        <v>2</v>
      </c>
      <c r="F549" s="5" t="s">
        <v>2397</v>
      </c>
      <c r="G549" s="6">
        <v>270</v>
      </c>
      <c r="H549" s="6">
        <f t="shared" si="16"/>
        <v>540</v>
      </c>
    </row>
    <row r="550" spans="1:9" ht="12.75">
      <c r="A550" s="20" t="s">
        <v>1876</v>
      </c>
      <c r="B550" s="20"/>
      <c r="C550" s="20"/>
      <c r="D550" s="21"/>
      <c r="E550" s="22"/>
      <c r="F550" s="21"/>
      <c r="G550" s="23"/>
      <c r="H550" s="23">
        <f>SUM(H528:H549)</f>
        <v>10746.43</v>
      </c>
      <c r="I550" s="23"/>
    </row>
    <row r="551" spans="1:9" ht="12.75">
      <c r="A551" s="24"/>
      <c r="B551" s="24"/>
      <c r="C551" s="24"/>
      <c r="G551" s="54"/>
      <c r="H551" s="34"/>
      <c r="I551" s="55"/>
    </row>
    <row r="552" spans="1:9" ht="23.25">
      <c r="A552" s="56" t="s">
        <v>1690</v>
      </c>
      <c r="B552" s="141" t="s">
        <v>231</v>
      </c>
      <c r="C552" s="142"/>
      <c r="G552" s="115" t="s">
        <v>229</v>
      </c>
      <c r="H552" s="125"/>
      <c r="I552" s="55"/>
    </row>
    <row r="553" spans="1:9" s="60" customFormat="1" ht="23.25">
      <c r="A553" s="10" t="s">
        <v>2396</v>
      </c>
      <c r="B553" s="143"/>
      <c r="C553" s="144"/>
      <c r="D553" s="5"/>
      <c r="E553" s="6"/>
      <c r="F553" s="1" t="s">
        <v>788</v>
      </c>
      <c r="G553" s="121" t="s">
        <v>1102</v>
      </c>
      <c r="H553" s="122"/>
      <c r="I553" s="11" t="s">
        <v>644</v>
      </c>
    </row>
    <row r="554" spans="1:9" ht="12.75">
      <c r="A554" s="91" t="s">
        <v>409</v>
      </c>
      <c r="B554" s="88" t="s">
        <v>197</v>
      </c>
      <c r="C554" s="88" t="s">
        <v>1510</v>
      </c>
      <c r="D554" s="89" t="s">
        <v>406</v>
      </c>
      <c r="E554" s="89" t="s">
        <v>2233</v>
      </c>
      <c r="F554" s="89" t="s">
        <v>407</v>
      </c>
      <c r="G554" s="90" t="s">
        <v>644</v>
      </c>
      <c r="H554" s="90" t="s">
        <v>1103</v>
      </c>
      <c r="I554" s="14" t="s">
        <v>408</v>
      </c>
    </row>
    <row r="555" spans="1:8" ht="12.75">
      <c r="A555" s="15" t="s">
        <v>2134</v>
      </c>
      <c r="D555" s="5" t="s">
        <v>2133</v>
      </c>
      <c r="E555" s="17">
        <v>10</v>
      </c>
      <c r="G555" s="6">
        <v>3.34</v>
      </c>
      <c r="H555" s="6">
        <f aca="true" t="shared" si="17" ref="H555:H565">SUM(E555*G555)</f>
        <v>33.4</v>
      </c>
    </row>
    <row r="556" spans="1:8" ht="12.75">
      <c r="A556" s="15" t="s">
        <v>2136</v>
      </c>
      <c r="D556" s="5" t="s">
        <v>2135</v>
      </c>
      <c r="E556" s="17">
        <v>10</v>
      </c>
      <c r="G556" s="6">
        <v>3.34</v>
      </c>
      <c r="H556" s="6">
        <f t="shared" si="17"/>
        <v>33.4</v>
      </c>
    </row>
    <row r="557" spans="1:8" ht="12.75">
      <c r="A557" s="15" t="s">
        <v>2138</v>
      </c>
      <c r="D557" s="5" t="s">
        <v>2137</v>
      </c>
      <c r="E557" s="17">
        <v>10</v>
      </c>
      <c r="G557" s="6">
        <v>28.92</v>
      </c>
      <c r="H557" s="6">
        <f t="shared" si="17"/>
        <v>289.20000000000005</v>
      </c>
    </row>
    <row r="558" spans="1:8" ht="12.75">
      <c r="A558" s="15" t="s">
        <v>2056</v>
      </c>
      <c r="D558" s="5" t="s">
        <v>2139</v>
      </c>
      <c r="E558" s="17">
        <v>10</v>
      </c>
      <c r="G558" s="6">
        <v>5.56</v>
      </c>
      <c r="H558" s="6">
        <f t="shared" si="17"/>
        <v>55.599999999999994</v>
      </c>
    </row>
    <row r="559" spans="1:8" ht="12.75">
      <c r="A559" s="15" t="s">
        <v>2058</v>
      </c>
      <c r="D559" s="5" t="s">
        <v>2057</v>
      </c>
      <c r="E559" s="17">
        <v>18</v>
      </c>
      <c r="G559" s="6">
        <v>4.45</v>
      </c>
      <c r="H559" s="6">
        <f t="shared" si="17"/>
        <v>80.10000000000001</v>
      </c>
    </row>
    <row r="560" spans="1:8" ht="12.75">
      <c r="A560" s="15" t="s">
        <v>2060</v>
      </c>
      <c r="D560" s="5" t="s">
        <v>2059</v>
      </c>
      <c r="E560" s="17">
        <v>18</v>
      </c>
      <c r="G560" s="6">
        <v>11.12</v>
      </c>
      <c r="H560" s="6">
        <f t="shared" si="17"/>
        <v>200.16</v>
      </c>
    </row>
    <row r="561" spans="1:8" ht="12.75" customHeight="1">
      <c r="A561" s="15" t="s">
        <v>2062</v>
      </c>
      <c r="D561" s="5" t="s">
        <v>2061</v>
      </c>
      <c r="E561" s="17">
        <v>12</v>
      </c>
      <c r="G561" s="6">
        <v>4.45</v>
      </c>
      <c r="H561" s="6">
        <f t="shared" si="17"/>
        <v>53.400000000000006</v>
      </c>
    </row>
    <row r="562" spans="1:8" ht="12.75">
      <c r="A562" s="15" t="s">
        <v>2064</v>
      </c>
      <c r="D562" s="5" t="s">
        <v>2063</v>
      </c>
      <c r="E562" s="17">
        <v>18</v>
      </c>
      <c r="G562" s="6">
        <v>4.45</v>
      </c>
      <c r="H562" s="6">
        <f t="shared" si="17"/>
        <v>80.10000000000001</v>
      </c>
    </row>
    <row r="563" spans="1:8" ht="12.75">
      <c r="A563" s="15" t="s">
        <v>2066</v>
      </c>
      <c r="D563" s="5" t="s">
        <v>2065</v>
      </c>
      <c r="E563" s="17">
        <v>8</v>
      </c>
      <c r="G563" s="6">
        <v>4.45</v>
      </c>
      <c r="H563" s="6">
        <f t="shared" si="17"/>
        <v>35.6</v>
      </c>
    </row>
    <row r="564" spans="1:8" ht="12.75">
      <c r="A564" s="15" t="s">
        <v>2068</v>
      </c>
      <c r="D564" s="5" t="s">
        <v>2067</v>
      </c>
      <c r="E564" s="17">
        <v>8</v>
      </c>
      <c r="G564" s="6">
        <v>4.45</v>
      </c>
      <c r="H564" s="6">
        <f t="shared" si="17"/>
        <v>35.6</v>
      </c>
    </row>
    <row r="565" spans="1:8" ht="12.75">
      <c r="A565" s="15" t="s">
        <v>2070</v>
      </c>
      <c r="D565" s="5" t="s">
        <v>2069</v>
      </c>
      <c r="E565" s="17">
        <v>8</v>
      </c>
      <c r="G565" s="6">
        <v>4.45</v>
      </c>
      <c r="H565" s="6">
        <f t="shared" si="17"/>
        <v>35.6</v>
      </c>
    </row>
    <row r="566" spans="1:8" ht="12.75">
      <c r="A566" s="15" t="s">
        <v>2072</v>
      </c>
      <c r="D566" s="5" t="s">
        <v>2071</v>
      </c>
      <c r="E566" s="17">
        <v>10</v>
      </c>
      <c r="G566" s="6">
        <v>5.56</v>
      </c>
      <c r="H566" s="6">
        <f aca="true" t="shared" si="18" ref="H566:H579">SUM(E566*G566)</f>
        <v>55.599999999999994</v>
      </c>
    </row>
    <row r="567" spans="1:8" ht="12.75">
      <c r="A567" s="15" t="s">
        <v>2074</v>
      </c>
      <c r="D567" s="5" t="s">
        <v>2073</v>
      </c>
      <c r="E567" s="17">
        <v>8</v>
      </c>
      <c r="G567" s="6">
        <v>4.45</v>
      </c>
      <c r="H567" s="6">
        <f t="shared" si="18"/>
        <v>35.6</v>
      </c>
    </row>
    <row r="568" spans="1:8" ht="12.75">
      <c r="A568" s="15" t="s">
        <v>2075</v>
      </c>
      <c r="D568" s="5" t="s">
        <v>1875</v>
      </c>
      <c r="E568" s="17">
        <v>10</v>
      </c>
      <c r="G568" s="6">
        <v>5.56</v>
      </c>
      <c r="H568" s="6">
        <f t="shared" si="18"/>
        <v>55.599999999999994</v>
      </c>
    </row>
    <row r="569" spans="1:8" ht="12.75">
      <c r="A569" s="15" t="s">
        <v>2077</v>
      </c>
      <c r="D569" s="5" t="s">
        <v>2076</v>
      </c>
      <c r="E569" s="17">
        <v>8</v>
      </c>
      <c r="G569" s="6">
        <v>4.45</v>
      </c>
      <c r="H569" s="6">
        <f t="shared" si="18"/>
        <v>35.6</v>
      </c>
    </row>
    <row r="570" spans="1:8" ht="12.75">
      <c r="A570" s="15" t="s">
        <v>1473</v>
      </c>
      <c r="D570" s="5" t="s">
        <v>1474</v>
      </c>
      <c r="E570" s="17">
        <v>8</v>
      </c>
      <c r="F570" s="5" t="s">
        <v>2397</v>
      </c>
      <c r="G570" s="6">
        <v>4.45</v>
      </c>
      <c r="H570" s="6">
        <f t="shared" si="18"/>
        <v>35.6</v>
      </c>
    </row>
    <row r="571" spans="1:8" ht="12.75">
      <c r="A571" s="15" t="s">
        <v>2079</v>
      </c>
      <c r="D571" s="5" t="s">
        <v>2078</v>
      </c>
      <c r="E571" s="17">
        <v>2</v>
      </c>
      <c r="G571" s="6">
        <v>5.56</v>
      </c>
      <c r="H571" s="6">
        <f t="shared" si="18"/>
        <v>11.12</v>
      </c>
    </row>
    <row r="572" spans="1:8" ht="12.75">
      <c r="A572" s="15" t="s">
        <v>2081</v>
      </c>
      <c r="D572" s="5" t="s">
        <v>2080</v>
      </c>
      <c r="E572" s="17">
        <v>2</v>
      </c>
      <c r="G572" s="6">
        <v>5.56</v>
      </c>
      <c r="H572" s="6">
        <f t="shared" si="18"/>
        <v>11.12</v>
      </c>
    </row>
    <row r="573" spans="1:8" ht="25.5">
      <c r="A573" s="15" t="s">
        <v>2083</v>
      </c>
      <c r="D573" s="5" t="s">
        <v>2082</v>
      </c>
      <c r="E573" s="17">
        <v>18</v>
      </c>
      <c r="G573" s="6">
        <v>7.79</v>
      </c>
      <c r="H573" s="6">
        <f t="shared" si="18"/>
        <v>140.22</v>
      </c>
    </row>
    <row r="574" spans="1:8" ht="12.75">
      <c r="A574" s="15" t="s">
        <v>1831</v>
      </c>
      <c r="D574" s="5" t="s">
        <v>1830</v>
      </c>
      <c r="E574" s="17">
        <v>10</v>
      </c>
      <c r="G574" s="6">
        <v>5.56</v>
      </c>
      <c r="H574" s="6">
        <f t="shared" si="18"/>
        <v>55.599999999999994</v>
      </c>
    </row>
    <row r="575" spans="1:8" ht="12.75">
      <c r="A575" s="15" t="s">
        <v>1833</v>
      </c>
      <c r="D575" s="5" t="s">
        <v>1832</v>
      </c>
      <c r="E575" s="17">
        <v>10</v>
      </c>
      <c r="G575" s="6">
        <v>5.56</v>
      </c>
      <c r="H575" s="6">
        <f t="shared" si="18"/>
        <v>55.599999999999994</v>
      </c>
    </row>
    <row r="576" spans="1:8" ht="12.75">
      <c r="A576" s="15" t="s">
        <v>1835</v>
      </c>
      <c r="D576" s="5" t="s">
        <v>1834</v>
      </c>
      <c r="E576" s="17">
        <v>10</v>
      </c>
      <c r="G576" s="6">
        <v>27.81</v>
      </c>
      <c r="H576" s="6">
        <f t="shared" si="18"/>
        <v>278.09999999999997</v>
      </c>
    </row>
    <row r="577" spans="1:8" ht="25.5">
      <c r="A577" s="15" t="s">
        <v>1919</v>
      </c>
      <c r="D577" s="5" t="s">
        <v>1836</v>
      </c>
      <c r="E577" s="17">
        <v>10</v>
      </c>
      <c r="F577" s="5" t="s">
        <v>788</v>
      </c>
      <c r="G577" s="6">
        <v>27.81</v>
      </c>
      <c r="H577" s="6">
        <f t="shared" si="18"/>
        <v>278.09999999999997</v>
      </c>
    </row>
    <row r="578" spans="1:9" ht="25.5">
      <c r="A578" s="15" t="s">
        <v>64</v>
      </c>
      <c r="D578" s="5" t="s">
        <v>1837</v>
      </c>
      <c r="E578" s="17">
        <v>8</v>
      </c>
      <c r="G578" s="6">
        <v>113.46</v>
      </c>
      <c r="H578" s="6">
        <f t="shared" si="18"/>
        <v>907.68</v>
      </c>
      <c r="I578" s="6">
        <v>120</v>
      </c>
    </row>
    <row r="579" spans="1:8" ht="25.5">
      <c r="A579" s="15" t="s">
        <v>476</v>
      </c>
      <c r="D579" s="5" t="s">
        <v>1838</v>
      </c>
      <c r="E579" s="17">
        <v>8</v>
      </c>
      <c r="G579" s="6">
        <v>11.12</v>
      </c>
      <c r="H579" s="6">
        <f t="shared" si="18"/>
        <v>88.96</v>
      </c>
    </row>
    <row r="581" spans="1:8" ht="23.25">
      <c r="A581" s="56" t="s">
        <v>1690</v>
      </c>
      <c r="B581" s="141" t="s">
        <v>231</v>
      </c>
      <c r="C581" s="142"/>
      <c r="G581" s="115" t="s">
        <v>229</v>
      </c>
      <c r="H581" s="125"/>
    </row>
    <row r="582" spans="1:9" ht="30.75">
      <c r="A582" s="10" t="s">
        <v>208</v>
      </c>
      <c r="B582" s="143"/>
      <c r="C582" s="144"/>
      <c r="E582" s="6"/>
      <c r="F582" s="1"/>
      <c r="G582" s="121" t="s">
        <v>1102</v>
      </c>
      <c r="H582" s="122"/>
      <c r="I582" s="55"/>
    </row>
    <row r="583" spans="1:9" ht="12.75">
      <c r="A583" s="91" t="s">
        <v>409</v>
      </c>
      <c r="B583" s="88" t="s">
        <v>197</v>
      </c>
      <c r="C583" s="88" t="s">
        <v>1510</v>
      </c>
      <c r="D583" s="89" t="s">
        <v>406</v>
      </c>
      <c r="E583" s="89" t="s">
        <v>2233</v>
      </c>
      <c r="F583" s="89" t="s">
        <v>407</v>
      </c>
      <c r="G583" s="90" t="s">
        <v>644</v>
      </c>
      <c r="H583" s="90" t="s">
        <v>1103</v>
      </c>
      <c r="I583" s="11" t="s">
        <v>644</v>
      </c>
    </row>
    <row r="584" spans="1:9" ht="38.25">
      <c r="A584" s="15" t="s">
        <v>76</v>
      </c>
      <c r="D584" s="5" t="s">
        <v>2320</v>
      </c>
      <c r="E584" s="17">
        <v>9</v>
      </c>
      <c r="F584" s="5" t="s">
        <v>1464</v>
      </c>
      <c r="G584" s="6">
        <v>222.48</v>
      </c>
      <c r="H584" s="6">
        <f>SUM(E584*G584)</f>
        <v>2002.32</v>
      </c>
      <c r="I584" s="14" t="s">
        <v>408</v>
      </c>
    </row>
    <row r="585" spans="1:9" ht="12.75">
      <c r="A585" s="15" t="s">
        <v>18</v>
      </c>
      <c r="D585" s="5" t="s">
        <v>481</v>
      </c>
      <c r="E585" s="17">
        <v>2</v>
      </c>
      <c r="F585" s="5" t="s">
        <v>788</v>
      </c>
      <c r="G585" s="6">
        <v>2781</v>
      </c>
      <c r="H585" s="6">
        <f>SUM(E585*G585)</f>
        <v>5562</v>
      </c>
      <c r="I585" s="6">
        <v>2800</v>
      </c>
    </row>
    <row r="586" spans="1:8" ht="12.75">
      <c r="A586" s="15" t="s">
        <v>19</v>
      </c>
      <c r="D586" s="5" t="s">
        <v>482</v>
      </c>
      <c r="E586" s="17">
        <v>8</v>
      </c>
      <c r="G586" s="6">
        <v>11.12</v>
      </c>
      <c r="H586" s="6">
        <f>SUM(E586*G586)</f>
        <v>88.96</v>
      </c>
    </row>
    <row r="587" spans="1:8" ht="12.75">
      <c r="A587" s="15" t="s">
        <v>20</v>
      </c>
      <c r="D587" s="5" t="s">
        <v>1474</v>
      </c>
      <c r="E587" s="17">
        <v>12</v>
      </c>
      <c r="F587" s="5" t="s">
        <v>2397</v>
      </c>
      <c r="G587" s="6">
        <v>41.58</v>
      </c>
      <c r="H587" s="6">
        <f>SUM(E587*G587)</f>
        <v>498.96</v>
      </c>
    </row>
    <row r="588" spans="1:9" ht="12.75">
      <c r="A588" s="20" t="s">
        <v>1876</v>
      </c>
      <c r="B588" s="20"/>
      <c r="C588" s="20"/>
      <c r="D588" s="21"/>
      <c r="E588" s="22"/>
      <c r="F588" s="21"/>
      <c r="G588" s="23"/>
      <c r="H588" s="23">
        <f>SUM(H555:H587)</f>
        <v>11128.899999999998</v>
      </c>
      <c r="I588" s="23"/>
    </row>
    <row r="589" spans="1:9" ht="12.75">
      <c r="A589" s="24"/>
      <c r="B589" s="24"/>
      <c r="C589" s="24"/>
      <c r="G589" s="54"/>
      <c r="H589" s="34"/>
      <c r="I589" s="55"/>
    </row>
    <row r="590" spans="1:9" ht="23.25">
      <c r="A590" s="56" t="s">
        <v>1690</v>
      </c>
      <c r="B590" s="170"/>
      <c r="C590" s="154"/>
      <c r="G590" s="115" t="s">
        <v>229</v>
      </c>
      <c r="H590" s="125"/>
      <c r="I590" s="55"/>
    </row>
    <row r="591" spans="1:9" ht="18">
      <c r="A591" s="10" t="s">
        <v>2086</v>
      </c>
      <c r="B591" s="155"/>
      <c r="C591" s="156"/>
      <c r="E591" s="6"/>
      <c r="F591" s="1"/>
      <c r="G591" s="121" t="s">
        <v>1102</v>
      </c>
      <c r="H591" s="122"/>
      <c r="I591" s="11" t="s">
        <v>644</v>
      </c>
    </row>
    <row r="592" spans="1:9" ht="12.75">
      <c r="A592" s="91" t="s">
        <v>409</v>
      </c>
      <c r="B592" s="88" t="s">
        <v>197</v>
      </c>
      <c r="C592" s="88" t="s">
        <v>1510</v>
      </c>
      <c r="D592" s="89" t="s">
        <v>406</v>
      </c>
      <c r="E592" s="89" t="s">
        <v>2233</v>
      </c>
      <c r="F592" s="89" t="s">
        <v>407</v>
      </c>
      <c r="G592" s="90" t="s">
        <v>644</v>
      </c>
      <c r="H592" s="90" t="s">
        <v>1103</v>
      </c>
      <c r="I592" s="14" t="s">
        <v>408</v>
      </c>
    </row>
    <row r="593" spans="1:8" ht="12.75">
      <c r="A593" s="15" t="s">
        <v>484</v>
      </c>
      <c r="D593" s="5" t="s">
        <v>483</v>
      </c>
      <c r="E593" s="17">
        <v>84</v>
      </c>
      <c r="F593" s="5" t="s">
        <v>2379</v>
      </c>
      <c r="G593" s="6">
        <v>2.22</v>
      </c>
      <c r="H593" s="6">
        <f>SUM(E593*G593)</f>
        <v>186.48000000000002</v>
      </c>
    </row>
    <row r="594" spans="1:8" ht="12.75">
      <c r="A594" s="15" t="s">
        <v>486</v>
      </c>
      <c r="D594" s="5" t="s">
        <v>485</v>
      </c>
      <c r="E594" s="17">
        <v>9</v>
      </c>
      <c r="G594" s="6">
        <v>1.11</v>
      </c>
      <c r="H594" s="6">
        <f>SUM(E594*G594)</f>
        <v>9.99</v>
      </c>
    </row>
    <row r="595" spans="1:8" ht="12.75">
      <c r="A595" s="15" t="s">
        <v>488</v>
      </c>
      <c r="D595" s="5" t="s">
        <v>487</v>
      </c>
      <c r="E595" s="17">
        <v>32</v>
      </c>
      <c r="G595" s="6">
        <v>1.11</v>
      </c>
      <c r="H595" s="6">
        <f>SUM(E595*G595)</f>
        <v>35.52</v>
      </c>
    </row>
    <row r="596" spans="1:8" ht="12.75">
      <c r="A596" s="15" t="s">
        <v>490</v>
      </c>
      <c r="D596" s="5" t="s">
        <v>489</v>
      </c>
      <c r="E596" s="17">
        <v>20</v>
      </c>
      <c r="G596" s="6">
        <v>11.12</v>
      </c>
      <c r="H596" s="6">
        <f>SUM(E596*G596)</f>
        <v>222.39999999999998</v>
      </c>
    </row>
    <row r="597" spans="1:9" ht="12.75">
      <c r="A597" s="20" t="s">
        <v>1876</v>
      </c>
      <c r="B597" s="20"/>
      <c r="C597" s="20"/>
      <c r="D597" s="21"/>
      <c r="E597" s="22"/>
      <c r="F597" s="21"/>
      <c r="G597" s="23"/>
      <c r="H597" s="23">
        <f>SUM(H593:H596)</f>
        <v>454.39</v>
      </c>
      <c r="I597" s="23"/>
    </row>
    <row r="598" spans="1:9" ht="12.75">
      <c r="A598" s="24"/>
      <c r="B598" s="24"/>
      <c r="C598" s="24"/>
      <c r="G598" s="54"/>
      <c r="H598" s="34"/>
      <c r="I598" s="55"/>
    </row>
    <row r="599" spans="1:9" ht="23.25">
      <c r="A599" s="56" t="s">
        <v>1690</v>
      </c>
      <c r="B599" s="141" t="s">
        <v>231</v>
      </c>
      <c r="C599" s="142"/>
      <c r="G599" s="115" t="s">
        <v>229</v>
      </c>
      <c r="H599" s="125"/>
      <c r="I599" s="55"/>
    </row>
    <row r="600" spans="1:9" ht="36">
      <c r="A600" s="10" t="s">
        <v>637</v>
      </c>
      <c r="B600" s="143"/>
      <c r="C600" s="144"/>
      <c r="E600" s="6"/>
      <c r="F600" s="1"/>
      <c r="G600" s="121" t="s">
        <v>1102</v>
      </c>
      <c r="H600" s="122"/>
      <c r="I600" s="11" t="s">
        <v>644</v>
      </c>
    </row>
    <row r="601" spans="1:9" ht="12.75">
      <c r="A601" s="91" t="s">
        <v>409</v>
      </c>
      <c r="B601" s="88" t="s">
        <v>197</v>
      </c>
      <c r="C601" s="88" t="s">
        <v>1510</v>
      </c>
      <c r="D601" s="89" t="s">
        <v>406</v>
      </c>
      <c r="E601" s="89" t="s">
        <v>2233</v>
      </c>
      <c r="F601" s="89" t="s">
        <v>407</v>
      </c>
      <c r="G601" s="90" t="s">
        <v>644</v>
      </c>
      <c r="H601" s="90" t="s">
        <v>1103</v>
      </c>
      <c r="I601" s="14" t="s">
        <v>408</v>
      </c>
    </row>
    <row r="602" spans="1:8" ht="12.75">
      <c r="A602" s="15" t="s">
        <v>1973</v>
      </c>
      <c r="D602" s="5" t="s">
        <v>492</v>
      </c>
      <c r="E602" s="17">
        <v>2</v>
      </c>
      <c r="G602" s="6">
        <v>2.22</v>
      </c>
      <c r="H602" s="6">
        <f aca="true" t="shared" si="19" ref="H602:H612">SUM(E602*G602)</f>
        <v>4.44</v>
      </c>
    </row>
    <row r="603" spans="1:8" ht="12.75">
      <c r="A603" s="15" t="s">
        <v>1974</v>
      </c>
      <c r="D603" s="5" t="s">
        <v>579</v>
      </c>
      <c r="E603" s="17">
        <v>3</v>
      </c>
      <c r="G603" s="6">
        <v>5.56</v>
      </c>
      <c r="H603" s="6">
        <f t="shared" si="19"/>
        <v>16.68</v>
      </c>
    </row>
    <row r="604" spans="1:8" ht="12.75">
      <c r="A604" s="15" t="s">
        <v>187</v>
      </c>
      <c r="D604" s="5" t="s">
        <v>580</v>
      </c>
      <c r="E604" s="17">
        <v>50</v>
      </c>
      <c r="F604" s="5" t="s">
        <v>1333</v>
      </c>
      <c r="G604" s="6">
        <v>3.06</v>
      </c>
      <c r="H604" s="6">
        <f t="shared" si="19"/>
        <v>153</v>
      </c>
    </row>
    <row r="605" spans="1:8" ht="12.75">
      <c r="A605" s="15" t="s">
        <v>189</v>
      </c>
      <c r="D605" s="5" t="s">
        <v>581</v>
      </c>
      <c r="E605" s="17">
        <v>50</v>
      </c>
      <c r="F605" s="5" t="s">
        <v>1333</v>
      </c>
      <c r="G605" s="6">
        <v>3.06</v>
      </c>
      <c r="H605" s="6">
        <f t="shared" si="19"/>
        <v>153</v>
      </c>
    </row>
    <row r="606" spans="1:8" ht="12.75">
      <c r="A606" s="15" t="s">
        <v>190</v>
      </c>
      <c r="D606" s="5" t="s">
        <v>582</v>
      </c>
      <c r="E606" s="17">
        <v>50</v>
      </c>
      <c r="F606" s="5" t="s">
        <v>1333</v>
      </c>
      <c r="G606" s="6">
        <v>3.06</v>
      </c>
      <c r="H606" s="6">
        <f t="shared" si="19"/>
        <v>153</v>
      </c>
    </row>
    <row r="607" spans="1:8" ht="12.75">
      <c r="A607" s="15" t="s">
        <v>191</v>
      </c>
      <c r="D607" s="5" t="s">
        <v>583</v>
      </c>
      <c r="E607" s="17">
        <v>50</v>
      </c>
      <c r="F607" s="5" t="s">
        <v>1333</v>
      </c>
      <c r="G607" s="6">
        <v>3.06</v>
      </c>
      <c r="H607" s="6">
        <f t="shared" si="19"/>
        <v>153</v>
      </c>
    </row>
    <row r="608" spans="1:8" ht="12.75">
      <c r="A608" s="15" t="s">
        <v>192</v>
      </c>
      <c r="D608" s="5" t="s">
        <v>584</v>
      </c>
      <c r="E608" s="17">
        <v>50</v>
      </c>
      <c r="F608" s="5" t="s">
        <v>1333</v>
      </c>
      <c r="G608" s="6">
        <v>3.06</v>
      </c>
      <c r="H608" s="6">
        <f t="shared" si="19"/>
        <v>153</v>
      </c>
    </row>
    <row r="609" spans="1:9" s="19" customFormat="1" ht="12.75">
      <c r="A609" s="15" t="s">
        <v>188</v>
      </c>
      <c r="B609" s="15"/>
      <c r="C609" s="15"/>
      <c r="D609" s="5" t="s">
        <v>585</v>
      </c>
      <c r="E609" s="17">
        <v>50</v>
      </c>
      <c r="F609" s="5" t="s">
        <v>1333</v>
      </c>
      <c r="G609" s="6">
        <v>3.06</v>
      </c>
      <c r="H609" s="6">
        <f t="shared" si="19"/>
        <v>153</v>
      </c>
      <c r="I609" s="6"/>
    </row>
    <row r="610" spans="1:8" ht="12.75">
      <c r="A610" s="15" t="s">
        <v>587</v>
      </c>
      <c r="D610" s="5" t="s">
        <v>586</v>
      </c>
      <c r="E610" s="17">
        <v>10</v>
      </c>
      <c r="G610" s="6">
        <v>27.81</v>
      </c>
      <c r="H610" s="6">
        <f t="shared" si="19"/>
        <v>278.09999999999997</v>
      </c>
    </row>
    <row r="611" spans="1:8" ht="12.75">
      <c r="A611" s="15" t="s">
        <v>589</v>
      </c>
      <c r="D611" s="5" t="s">
        <v>588</v>
      </c>
      <c r="E611" s="17">
        <v>2</v>
      </c>
      <c r="G611" s="6">
        <v>6.67</v>
      </c>
      <c r="H611" s="6">
        <f t="shared" si="19"/>
        <v>13.34</v>
      </c>
    </row>
    <row r="612" spans="1:8" ht="12.75">
      <c r="A612" s="15" t="s">
        <v>591</v>
      </c>
      <c r="D612" s="5" t="s">
        <v>590</v>
      </c>
      <c r="E612" s="17">
        <v>24</v>
      </c>
      <c r="G612" s="6">
        <v>2.22</v>
      </c>
      <c r="H612" s="6">
        <f t="shared" si="19"/>
        <v>53.28</v>
      </c>
    </row>
    <row r="613" spans="1:9" ht="23.25">
      <c r="A613" s="56" t="s">
        <v>1690</v>
      </c>
      <c r="B613" s="141" t="s">
        <v>231</v>
      </c>
      <c r="C613" s="142"/>
      <c r="G613" s="115" t="s">
        <v>229</v>
      </c>
      <c r="H613" s="125"/>
      <c r="I613" s="55"/>
    </row>
    <row r="614" spans="1:9" ht="36">
      <c r="A614" s="10" t="s">
        <v>209</v>
      </c>
      <c r="B614" s="143"/>
      <c r="C614" s="144"/>
      <c r="E614" s="6"/>
      <c r="F614" s="1"/>
      <c r="G614" s="121" t="s">
        <v>1102</v>
      </c>
      <c r="H614" s="122"/>
      <c r="I614" s="11" t="s">
        <v>644</v>
      </c>
    </row>
    <row r="615" spans="1:9" ht="12.75">
      <c r="A615" s="91" t="s">
        <v>409</v>
      </c>
      <c r="B615" s="88" t="s">
        <v>197</v>
      </c>
      <c r="C615" s="88" t="s">
        <v>1510</v>
      </c>
      <c r="D615" s="89" t="s">
        <v>406</v>
      </c>
      <c r="E615" s="89" t="s">
        <v>2233</v>
      </c>
      <c r="F615" s="89" t="s">
        <v>407</v>
      </c>
      <c r="G615" s="90" t="s">
        <v>644</v>
      </c>
      <c r="H615" s="90" t="s">
        <v>1103</v>
      </c>
      <c r="I615" s="14" t="s">
        <v>408</v>
      </c>
    </row>
    <row r="616" spans="1:8" ht="12.75">
      <c r="A616" s="15" t="s">
        <v>593</v>
      </c>
      <c r="D616" s="5" t="s">
        <v>592</v>
      </c>
      <c r="E616" s="17">
        <v>10</v>
      </c>
      <c r="G616" s="6">
        <v>4.45</v>
      </c>
      <c r="H616" s="6">
        <f aca="true" t="shared" si="20" ref="H616:H644">SUM(E616*G616)</f>
        <v>44.5</v>
      </c>
    </row>
    <row r="617" spans="1:8" ht="12.75">
      <c r="A617" s="15" t="s">
        <v>595</v>
      </c>
      <c r="D617" s="5" t="s">
        <v>594</v>
      </c>
      <c r="E617" s="17">
        <v>15</v>
      </c>
      <c r="G617" s="6">
        <v>1.11</v>
      </c>
      <c r="H617" s="6">
        <f t="shared" si="20"/>
        <v>16.650000000000002</v>
      </c>
    </row>
    <row r="618" spans="1:8" ht="12.75">
      <c r="A618" s="15" t="s">
        <v>597</v>
      </c>
      <c r="D618" s="5" t="s">
        <v>596</v>
      </c>
      <c r="E618" s="17">
        <v>15</v>
      </c>
      <c r="G618" s="6">
        <v>1.11</v>
      </c>
      <c r="H618" s="6">
        <f t="shared" si="20"/>
        <v>16.650000000000002</v>
      </c>
    </row>
    <row r="619" spans="1:8" ht="12.75">
      <c r="A619" s="15" t="s">
        <v>599</v>
      </c>
      <c r="D619" s="5" t="s">
        <v>598</v>
      </c>
      <c r="E619" s="17">
        <v>15</v>
      </c>
      <c r="G619" s="6">
        <v>1.11</v>
      </c>
      <c r="H619" s="6">
        <f t="shared" si="20"/>
        <v>16.650000000000002</v>
      </c>
    </row>
    <row r="620" spans="1:8" ht="12.75">
      <c r="A620" s="15" t="s">
        <v>601</v>
      </c>
      <c r="D620" s="5" t="s">
        <v>600</v>
      </c>
      <c r="E620" s="17">
        <v>10</v>
      </c>
      <c r="G620" s="6">
        <v>27.81</v>
      </c>
      <c r="H620" s="6">
        <f t="shared" si="20"/>
        <v>278.09999999999997</v>
      </c>
    </row>
    <row r="621" spans="1:8" ht="12.75">
      <c r="A621" s="15" t="s">
        <v>604</v>
      </c>
      <c r="D621" s="5" t="s">
        <v>603</v>
      </c>
      <c r="E621" s="17">
        <v>24</v>
      </c>
      <c r="G621" s="6">
        <v>41.16</v>
      </c>
      <c r="H621" s="6">
        <f t="shared" si="20"/>
        <v>987.8399999999999</v>
      </c>
    </row>
    <row r="622" spans="1:8" ht="12.75">
      <c r="A622" s="15" t="s">
        <v>606</v>
      </c>
      <c r="D622" s="5" t="s">
        <v>605</v>
      </c>
      <c r="E622" s="17">
        <v>100</v>
      </c>
      <c r="G622" s="6">
        <v>1.11</v>
      </c>
      <c r="H622" s="6">
        <f t="shared" si="20"/>
        <v>111.00000000000001</v>
      </c>
    </row>
    <row r="623" spans="1:9" ht="12.75">
      <c r="A623" s="15" t="s">
        <v>608</v>
      </c>
      <c r="D623" s="5" t="s">
        <v>607</v>
      </c>
      <c r="E623" s="17">
        <v>6</v>
      </c>
      <c r="F623" s="5" t="s">
        <v>2378</v>
      </c>
      <c r="G623" s="6">
        <v>6.67</v>
      </c>
      <c r="H623" s="6">
        <f t="shared" si="20"/>
        <v>40.019999999999996</v>
      </c>
      <c r="I623" s="53"/>
    </row>
    <row r="624" spans="1:8" ht="12.75">
      <c r="A624" s="15" t="s">
        <v>610</v>
      </c>
      <c r="D624" s="5" t="s">
        <v>609</v>
      </c>
      <c r="E624" s="17">
        <v>24</v>
      </c>
      <c r="G624" s="6">
        <v>1.11</v>
      </c>
      <c r="H624" s="6">
        <f t="shared" si="20"/>
        <v>26.64</v>
      </c>
    </row>
    <row r="625" spans="1:8" ht="25.5">
      <c r="A625" s="15" t="s">
        <v>1766</v>
      </c>
      <c r="D625" s="5" t="s">
        <v>611</v>
      </c>
      <c r="E625" s="17">
        <v>70</v>
      </c>
      <c r="F625" s="5" t="s">
        <v>2379</v>
      </c>
      <c r="G625" s="6">
        <v>5.56</v>
      </c>
      <c r="H625" s="6">
        <f t="shared" si="20"/>
        <v>389.2</v>
      </c>
    </row>
    <row r="626" spans="1:8" ht="12.75">
      <c r="A626" s="15" t="s">
        <v>1475</v>
      </c>
      <c r="D626" s="5" t="s">
        <v>1476</v>
      </c>
      <c r="E626" s="17">
        <v>25</v>
      </c>
      <c r="F626" s="5" t="s">
        <v>2397</v>
      </c>
      <c r="G626" s="6">
        <v>9.75</v>
      </c>
      <c r="H626" s="6">
        <f t="shared" si="20"/>
        <v>243.75</v>
      </c>
    </row>
    <row r="627" spans="1:8" ht="12.75">
      <c r="A627" s="15" t="s">
        <v>613</v>
      </c>
      <c r="D627" s="5" t="s">
        <v>612</v>
      </c>
      <c r="E627" s="17">
        <v>50</v>
      </c>
      <c r="G627" s="6">
        <v>1.11</v>
      </c>
      <c r="H627" s="6">
        <f t="shared" si="20"/>
        <v>55.50000000000001</v>
      </c>
    </row>
    <row r="628" spans="1:8" ht="12.75">
      <c r="A628" s="15" t="s">
        <v>615</v>
      </c>
      <c r="D628" s="5" t="s">
        <v>614</v>
      </c>
      <c r="E628" s="17">
        <v>100</v>
      </c>
      <c r="G628" s="6">
        <v>1.11</v>
      </c>
      <c r="H628" s="6">
        <f t="shared" si="20"/>
        <v>111.00000000000001</v>
      </c>
    </row>
    <row r="629" spans="1:8" ht="12.75">
      <c r="A629" s="15" t="s">
        <v>174</v>
      </c>
      <c r="D629" s="5" t="s">
        <v>173</v>
      </c>
      <c r="E629" s="17">
        <v>100</v>
      </c>
      <c r="G629" s="6">
        <v>1.11</v>
      </c>
      <c r="H629" s="6">
        <f t="shared" si="20"/>
        <v>111.00000000000001</v>
      </c>
    </row>
    <row r="630" spans="1:8" ht="17.25" customHeight="1">
      <c r="A630" s="15" t="s">
        <v>176</v>
      </c>
      <c r="D630" s="5" t="s">
        <v>175</v>
      </c>
      <c r="E630" s="17">
        <v>100</v>
      </c>
      <c r="G630" s="6">
        <v>1.11</v>
      </c>
      <c r="H630" s="6">
        <f t="shared" si="20"/>
        <v>111.00000000000001</v>
      </c>
    </row>
    <row r="631" spans="1:8" ht="12.75">
      <c r="A631" s="15" t="s">
        <v>178</v>
      </c>
      <c r="D631" s="5" t="s">
        <v>177</v>
      </c>
      <c r="E631" s="17">
        <v>28</v>
      </c>
      <c r="G631" s="6">
        <v>2.22</v>
      </c>
      <c r="H631" s="6">
        <f t="shared" si="20"/>
        <v>62.160000000000004</v>
      </c>
    </row>
    <row r="632" spans="1:8" ht="12.75">
      <c r="A632" s="15" t="s">
        <v>180</v>
      </c>
      <c r="D632" s="5" t="s">
        <v>179</v>
      </c>
      <c r="E632" s="17">
        <v>16</v>
      </c>
      <c r="G632" s="6">
        <v>15.57</v>
      </c>
      <c r="H632" s="6">
        <f t="shared" si="20"/>
        <v>249.12</v>
      </c>
    </row>
    <row r="633" spans="1:8" ht="12.75">
      <c r="A633" s="15" t="s">
        <v>182</v>
      </c>
      <c r="D633" s="5" t="s">
        <v>181</v>
      </c>
      <c r="E633" s="17">
        <v>24</v>
      </c>
      <c r="G633" s="6">
        <v>6.67</v>
      </c>
      <c r="H633" s="6">
        <f t="shared" si="20"/>
        <v>160.07999999999998</v>
      </c>
    </row>
    <row r="634" spans="1:8" ht="12.75">
      <c r="A634" s="15" t="s">
        <v>196</v>
      </c>
      <c r="D634" s="5" t="s">
        <v>183</v>
      </c>
      <c r="E634" s="17">
        <v>20</v>
      </c>
      <c r="F634" s="5" t="s">
        <v>788</v>
      </c>
      <c r="G634" s="6">
        <v>1.11</v>
      </c>
      <c r="H634" s="6">
        <f t="shared" si="20"/>
        <v>22.200000000000003</v>
      </c>
    </row>
    <row r="635" spans="1:8" ht="12.75">
      <c r="A635" s="15" t="s">
        <v>185</v>
      </c>
      <c r="D635" s="5" t="s">
        <v>184</v>
      </c>
      <c r="E635" s="17">
        <v>10</v>
      </c>
      <c r="G635" s="6">
        <v>6.67</v>
      </c>
      <c r="H635" s="6">
        <f t="shared" si="20"/>
        <v>66.7</v>
      </c>
    </row>
    <row r="636" spans="1:8" ht="12.75">
      <c r="A636" s="15" t="s">
        <v>1820</v>
      </c>
      <c r="D636" s="5" t="s">
        <v>1826</v>
      </c>
      <c r="E636" s="17">
        <v>50</v>
      </c>
      <c r="F636" s="5" t="s">
        <v>788</v>
      </c>
      <c r="G636" s="6">
        <v>1.11</v>
      </c>
      <c r="H636" s="6">
        <f t="shared" si="20"/>
        <v>55.50000000000001</v>
      </c>
    </row>
    <row r="637" spans="1:8" ht="12.75">
      <c r="A637" s="15" t="s">
        <v>1152</v>
      </c>
      <c r="D637" s="5" t="s">
        <v>1151</v>
      </c>
      <c r="E637" s="17">
        <v>50</v>
      </c>
      <c r="G637" s="6">
        <v>1.11</v>
      </c>
      <c r="H637" s="6">
        <f t="shared" si="20"/>
        <v>55.50000000000001</v>
      </c>
    </row>
    <row r="638" spans="1:8" ht="12.75">
      <c r="A638" s="15" t="s">
        <v>1818</v>
      </c>
      <c r="D638" s="5" t="s">
        <v>1153</v>
      </c>
      <c r="E638" s="17">
        <v>30</v>
      </c>
      <c r="F638" s="5" t="s">
        <v>788</v>
      </c>
      <c r="G638" s="6">
        <v>1.11</v>
      </c>
      <c r="H638" s="6">
        <f t="shared" si="20"/>
        <v>33.300000000000004</v>
      </c>
    </row>
    <row r="639" spans="1:8" ht="12" customHeight="1">
      <c r="A639" s="15" t="s">
        <v>1819</v>
      </c>
      <c r="D639" s="5" t="s">
        <v>1154</v>
      </c>
      <c r="E639" s="17">
        <v>70</v>
      </c>
      <c r="F639" s="5" t="s">
        <v>788</v>
      </c>
      <c r="G639" s="6">
        <v>1.11</v>
      </c>
      <c r="H639" s="6">
        <f t="shared" si="20"/>
        <v>77.7</v>
      </c>
    </row>
    <row r="640" spans="1:9" ht="12.75">
      <c r="A640" s="15" t="s">
        <v>65</v>
      </c>
      <c r="D640" s="5" t="s">
        <v>1155</v>
      </c>
      <c r="E640" s="17">
        <v>6</v>
      </c>
      <c r="G640" s="6">
        <v>166.86</v>
      </c>
      <c r="H640" s="6">
        <f t="shared" si="20"/>
        <v>1001.1600000000001</v>
      </c>
      <c r="I640" s="6">
        <v>175</v>
      </c>
    </row>
    <row r="641" spans="1:8" ht="12.75">
      <c r="A641" s="15" t="s">
        <v>1477</v>
      </c>
      <c r="D641" s="5" t="s">
        <v>1478</v>
      </c>
      <c r="E641" s="17">
        <v>4</v>
      </c>
      <c r="F641" s="5" t="s">
        <v>2397</v>
      </c>
      <c r="G641" s="6">
        <v>1.11</v>
      </c>
      <c r="H641" s="6">
        <f t="shared" si="20"/>
        <v>4.44</v>
      </c>
    </row>
    <row r="642" spans="1:8" ht="12.75">
      <c r="A642" s="15" t="s">
        <v>1479</v>
      </c>
      <c r="D642" s="5" t="s">
        <v>1480</v>
      </c>
      <c r="E642" s="17">
        <v>4</v>
      </c>
      <c r="F642" s="5" t="s">
        <v>2397</v>
      </c>
      <c r="G642" s="6">
        <v>2.22</v>
      </c>
      <c r="H642" s="6">
        <f t="shared" si="20"/>
        <v>8.88</v>
      </c>
    </row>
    <row r="643" spans="1:8" ht="12.75">
      <c r="A643" s="15" t="s">
        <v>1809</v>
      </c>
      <c r="D643" s="5" t="s">
        <v>1810</v>
      </c>
      <c r="E643" s="17">
        <v>2</v>
      </c>
      <c r="F643" s="5" t="s">
        <v>2397</v>
      </c>
      <c r="G643" s="6">
        <v>111.24</v>
      </c>
      <c r="H643" s="6">
        <f t="shared" si="20"/>
        <v>222.48</v>
      </c>
    </row>
    <row r="644" spans="1:8" ht="12.75">
      <c r="A644" s="15" t="s">
        <v>193</v>
      </c>
      <c r="D644" s="5" t="s">
        <v>787</v>
      </c>
      <c r="E644" s="17">
        <v>100</v>
      </c>
      <c r="F644" s="5" t="s">
        <v>2397</v>
      </c>
      <c r="G644" s="6">
        <v>0.56</v>
      </c>
      <c r="H644" s="6">
        <f t="shared" si="20"/>
        <v>56.00000000000001</v>
      </c>
    </row>
    <row r="645" spans="1:9" ht="23.25">
      <c r="A645" s="56" t="s">
        <v>1690</v>
      </c>
      <c r="B645" s="141" t="s">
        <v>231</v>
      </c>
      <c r="C645" s="142"/>
      <c r="G645" s="115" t="s">
        <v>229</v>
      </c>
      <c r="H645" s="125"/>
      <c r="I645" s="55"/>
    </row>
    <row r="646" spans="1:9" ht="36">
      <c r="A646" s="10" t="s">
        <v>210</v>
      </c>
      <c r="B646" s="143"/>
      <c r="C646" s="144"/>
      <c r="E646" s="6"/>
      <c r="F646" s="1"/>
      <c r="G646" s="121" t="s">
        <v>1102</v>
      </c>
      <c r="H646" s="122"/>
      <c r="I646" s="11" t="s">
        <v>644</v>
      </c>
    </row>
    <row r="647" spans="1:9" ht="12.75">
      <c r="A647" s="91" t="s">
        <v>409</v>
      </c>
      <c r="B647" s="88" t="s">
        <v>197</v>
      </c>
      <c r="C647" s="88" t="s">
        <v>1510</v>
      </c>
      <c r="D647" s="89" t="s">
        <v>406</v>
      </c>
      <c r="E647" s="89" t="s">
        <v>2233</v>
      </c>
      <c r="F647" s="89" t="s">
        <v>407</v>
      </c>
      <c r="G647" s="90" t="s">
        <v>644</v>
      </c>
      <c r="H647" s="90" t="s">
        <v>1103</v>
      </c>
      <c r="I647" s="14" t="s">
        <v>408</v>
      </c>
    </row>
    <row r="648" spans="1:8" ht="12.75">
      <c r="A648" s="15" t="s">
        <v>194</v>
      </c>
      <c r="D648" s="5" t="s">
        <v>195</v>
      </c>
      <c r="E648" s="17">
        <v>100</v>
      </c>
      <c r="F648" s="5" t="s">
        <v>2397</v>
      </c>
      <c r="G648" s="6">
        <v>0.95</v>
      </c>
      <c r="H648" s="6">
        <f>SUM(E648*G648)</f>
        <v>95</v>
      </c>
    </row>
    <row r="649" spans="1:8" ht="25.5">
      <c r="A649" s="15" t="s">
        <v>308</v>
      </c>
      <c r="D649" s="5" t="s">
        <v>307</v>
      </c>
      <c r="E649" s="17">
        <v>4</v>
      </c>
      <c r="F649" s="5" t="s">
        <v>2397</v>
      </c>
      <c r="G649" s="6">
        <v>2224.8</v>
      </c>
      <c r="H649" s="6">
        <f>SUM(E649*G649)</f>
        <v>8899.2</v>
      </c>
    </row>
    <row r="650" spans="1:8" ht="12.75">
      <c r="A650" s="15" t="s">
        <v>309</v>
      </c>
      <c r="D650" s="5" t="s">
        <v>310</v>
      </c>
      <c r="E650" s="17">
        <v>20</v>
      </c>
      <c r="F650" s="5" t="s">
        <v>2397</v>
      </c>
      <c r="G650" s="6">
        <v>33.37</v>
      </c>
      <c r="H650" s="6">
        <f>SUM(E650*G650)</f>
        <v>667.4</v>
      </c>
    </row>
    <row r="651" spans="1:9" ht="12.75">
      <c r="A651" s="20" t="s">
        <v>1876</v>
      </c>
      <c r="B651" s="20"/>
      <c r="C651" s="20"/>
      <c r="D651" s="21"/>
      <c r="E651" s="22"/>
      <c r="F651" s="21"/>
      <c r="G651" s="23"/>
      <c r="H651" s="23">
        <f>SUM(H602:H650)</f>
        <v>15580.159999999998</v>
      </c>
      <c r="I651" s="23"/>
    </row>
    <row r="652" spans="1:9" ht="12.75">
      <c r="A652" s="24"/>
      <c r="B652" s="24"/>
      <c r="C652" s="24"/>
      <c r="G652" s="54"/>
      <c r="H652" s="34"/>
      <c r="I652" s="55"/>
    </row>
    <row r="653" spans="1:9" ht="23.25">
      <c r="A653" s="56" t="s">
        <v>1690</v>
      </c>
      <c r="B653" s="141" t="s">
        <v>231</v>
      </c>
      <c r="C653" s="142"/>
      <c r="G653" s="115" t="s">
        <v>229</v>
      </c>
      <c r="H653" s="125"/>
      <c r="I653" s="55"/>
    </row>
    <row r="654" spans="1:9" ht="36">
      <c r="A654" s="10" t="s">
        <v>638</v>
      </c>
      <c r="B654" s="143"/>
      <c r="C654" s="144"/>
      <c r="E654" s="6"/>
      <c r="F654" s="1"/>
      <c r="G654" s="121" t="s">
        <v>1102</v>
      </c>
      <c r="H654" s="122"/>
      <c r="I654" s="11" t="s">
        <v>644</v>
      </c>
    </row>
    <row r="655" spans="1:9" ht="12.75">
      <c r="A655" s="91" t="s">
        <v>409</v>
      </c>
      <c r="B655" s="88" t="s">
        <v>197</v>
      </c>
      <c r="C655" s="88" t="s">
        <v>1510</v>
      </c>
      <c r="D655" s="89" t="s">
        <v>406</v>
      </c>
      <c r="E655" s="89" t="s">
        <v>2233</v>
      </c>
      <c r="F655" s="89" t="s">
        <v>407</v>
      </c>
      <c r="G655" s="90" t="s">
        <v>644</v>
      </c>
      <c r="H655" s="90" t="s">
        <v>1103</v>
      </c>
      <c r="I655" s="14" t="s">
        <v>408</v>
      </c>
    </row>
    <row r="656" spans="1:8" ht="12.75">
      <c r="A656" s="15" t="s">
        <v>1861</v>
      </c>
      <c r="D656" s="5" t="s">
        <v>1156</v>
      </c>
      <c r="E656" s="17">
        <v>50</v>
      </c>
      <c r="G656" s="6">
        <v>2.22</v>
      </c>
      <c r="H656" s="6">
        <f aca="true" t="shared" si="21" ref="H656:H675">SUM(E656*G656)</f>
        <v>111.00000000000001</v>
      </c>
    </row>
    <row r="657" spans="1:8" ht="12.75">
      <c r="A657" s="15" t="s">
        <v>1863</v>
      </c>
      <c r="D657" s="5" t="s">
        <v>1862</v>
      </c>
      <c r="E657" s="17">
        <v>18</v>
      </c>
      <c r="G657" s="6">
        <v>22.25</v>
      </c>
      <c r="H657" s="6">
        <f t="shared" si="21"/>
        <v>400.5</v>
      </c>
    </row>
    <row r="658" spans="1:8" ht="12.75">
      <c r="A658" s="15" t="s">
        <v>1865</v>
      </c>
      <c r="D658" s="5" t="s">
        <v>1864</v>
      </c>
      <c r="E658" s="17">
        <v>10</v>
      </c>
      <c r="G658" s="6">
        <v>27.81</v>
      </c>
      <c r="H658" s="6">
        <f t="shared" si="21"/>
        <v>278.09999999999997</v>
      </c>
    </row>
    <row r="659" spans="1:8" ht="12.75">
      <c r="A659" s="15" t="s">
        <v>1867</v>
      </c>
      <c r="D659" s="5" t="s">
        <v>1866</v>
      </c>
      <c r="E659" s="17">
        <v>18</v>
      </c>
      <c r="G659" s="6">
        <v>22.25</v>
      </c>
      <c r="H659" s="6">
        <f t="shared" si="21"/>
        <v>400.5</v>
      </c>
    </row>
    <row r="660" spans="1:8" ht="12.75">
      <c r="A660" s="15" t="s">
        <v>1869</v>
      </c>
      <c r="D660" s="5" t="s">
        <v>1868</v>
      </c>
      <c r="E660" s="17">
        <v>2</v>
      </c>
      <c r="G660" s="6">
        <v>27.81</v>
      </c>
      <c r="H660" s="6">
        <f t="shared" si="21"/>
        <v>55.62</v>
      </c>
    </row>
    <row r="661" spans="1:8" ht="12.75">
      <c r="A661" s="15" t="s">
        <v>2270</v>
      </c>
      <c r="D661" s="5" t="s">
        <v>1870</v>
      </c>
      <c r="E661" s="17">
        <v>50</v>
      </c>
      <c r="G661" s="6">
        <v>4.45</v>
      </c>
      <c r="H661" s="6">
        <f t="shared" si="21"/>
        <v>222.5</v>
      </c>
    </row>
    <row r="662" spans="1:8" ht="12.75">
      <c r="A662" s="15" t="s">
        <v>1872</v>
      </c>
      <c r="D662" s="5" t="s">
        <v>1871</v>
      </c>
      <c r="E662" s="17">
        <v>200</v>
      </c>
      <c r="G662" s="6">
        <v>1.11</v>
      </c>
      <c r="H662" s="6">
        <f t="shared" si="21"/>
        <v>222.00000000000003</v>
      </c>
    </row>
    <row r="663" spans="1:8" ht="12.75">
      <c r="A663" s="15" t="s">
        <v>2271</v>
      </c>
      <c r="D663" s="5" t="s">
        <v>1873</v>
      </c>
      <c r="E663" s="17">
        <v>100</v>
      </c>
      <c r="G663" s="6">
        <v>0</v>
      </c>
      <c r="H663" s="6">
        <f t="shared" si="21"/>
        <v>0</v>
      </c>
    </row>
    <row r="664" spans="1:8" ht="12.75">
      <c r="A664" s="15" t="s">
        <v>1272</v>
      </c>
      <c r="D664" s="5" t="s">
        <v>1874</v>
      </c>
      <c r="E664" s="17">
        <v>5</v>
      </c>
      <c r="G664" s="6">
        <v>33.37</v>
      </c>
      <c r="H664" s="6">
        <f t="shared" si="21"/>
        <v>166.85</v>
      </c>
    </row>
    <row r="665" spans="1:8" ht="12.75">
      <c r="A665" s="15" t="s">
        <v>1274</v>
      </c>
      <c r="D665" s="5" t="s">
        <v>1273</v>
      </c>
      <c r="E665" s="17">
        <v>1</v>
      </c>
      <c r="G665" s="6">
        <v>33.37</v>
      </c>
      <c r="H665" s="6">
        <f t="shared" si="21"/>
        <v>33.37</v>
      </c>
    </row>
    <row r="666" spans="1:8" ht="12.75">
      <c r="A666" s="15" t="s">
        <v>1975</v>
      </c>
      <c r="D666" s="5" t="s">
        <v>1275</v>
      </c>
      <c r="E666" s="17">
        <v>1</v>
      </c>
      <c r="G666" s="6">
        <v>33.37</v>
      </c>
      <c r="H666" s="6">
        <f t="shared" si="21"/>
        <v>33.37</v>
      </c>
    </row>
    <row r="667" spans="1:8" ht="12.75">
      <c r="A667" s="15" t="s">
        <v>1277</v>
      </c>
      <c r="D667" s="5" t="s">
        <v>1276</v>
      </c>
      <c r="E667" s="17">
        <v>24</v>
      </c>
      <c r="G667" s="6">
        <v>2.22</v>
      </c>
      <c r="H667" s="6">
        <f t="shared" si="21"/>
        <v>53.28</v>
      </c>
    </row>
    <row r="668" spans="1:8" ht="12.75">
      <c r="A668" s="15" t="s">
        <v>1279</v>
      </c>
      <c r="D668" s="5" t="s">
        <v>1278</v>
      </c>
      <c r="E668" s="17">
        <v>100</v>
      </c>
      <c r="G668" s="6">
        <v>0.11</v>
      </c>
      <c r="H668" s="6">
        <f t="shared" si="21"/>
        <v>11</v>
      </c>
    </row>
    <row r="669" spans="1:8" ht="12.75">
      <c r="A669" s="15" t="s">
        <v>1281</v>
      </c>
      <c r="D669" s="5" t="s">
        <v>1280</v>
      </c>
      <c r="E669" s="17">
        <v>8</v>
      </c>
      <c r="G669" s="6">
        <v>1.11</v>
      </c>
      <c r="H669" s="6">
        <f t="shared" si="21"/>
        <v>8.88</v>
      </c>
    </row>
    <row r="670" spans="1:8" ht="12.75">
      <c r="A670" s="15" t="s">
        <v>1283</v>
      </c>
      <c r="D670" s="5" t="s">
        <v>1282</v>
      </c>
      <c r="E670" s="17">
        <v>5</v>
      </c>
      <c r="G670" s="6">
        <v>1.11</v>
      </c>
      <c r="H670" s="6">
        <f t="shared" si="21"/>
        <v>5.550000000000001</v>
      </c>
    </row>
    <row r="671" spans="1:8" ht="12.75">
      <c r="A671" s="15" t="s">
        <v>1976</v>
      </c>
      <c r="D671" s="5" t="s">
        <v>1284</v>
      </c>
      <c r="E671" s="17">
        <v>18</v>
      </c>
      <c r="G671" s="6">
        <v>8.9</v>
      </c>
      <c r="H671" s="6">
        <f t="shared" si="21"/>
        <v>160.20000000000002</v>
      </c>
    </row>
    <row r="672" spans="1:8" ht="12.75">
      <c r="A672" s="15" t="s">
        <v>1286</v>
      </c>
      <c r="D672" s="5" t="s">
        <v>1285</v>
      </c>
      <c r="E672" s="17">
        <v>10</v>
      </c>
      <c r="G672" s="6">
        <v>12.24</v>
      </c>
      <c r="H672" s="6">
        <f t="shared" si="21"/>
        <v>122.4</v>
      </c>
    </row>
    <row r="673" spans="1:8" ht="12.75">
      <c r="A673" s="15" t="s">
        <v>1288</v>
      </c>
      <c r="D673" s="5" t="s">
        <v>1287</v>
      </c>
      <c r="E673" s="17">
        <v>20</v>
      </c>
      <c r="G673" s="6">
        <v>1.11</v>
      </c>
      <c r="H673" s="6">
        <f t="shared" si="21"/>
        <v>22.200000000000003</v>
      </c>
    </row>
    <row r="674" spans="1:9" ht="12.75">
      <c r="A674" s="15" t="s">
        <v>1290</v>
      </c>
      <c r="D674" s="5" t="s">
        <v>1289</v>
      </c>
      <c r="E674" s="17">
        <v>2</v>
      </c>
      <c r="G674" s="6">
        <v>333.72</v>
      </c>
      <c r="H674" s="6">
        <f t="shared" si="21"/>
        <v>667.44</v>
      </c>
      <c r="I674" s="6">
        <v>340</v>
      </c>
    </row>
    <row r="675" spans="1:8" ht="12.75">
      <c r="A675" s="15" t="s">
        <v>1292</v>
      </c>
      <c r="D675" s="5" t="s">
        <v>1291</v>
      </c>
      <c r="E675" s="17">
        <v>12</v>
      </c>
      <c r="G675" s="6">
        <v>11.12</v>
      </c>
      <c r="H675" s="6">
        <f t="shared" si="21"/>
        <v>133.44</v>
      </c>
    </row>
    <row r="676" spans="1:9" ht="23.25">
      <c r="A676" s="56" t="s">
        <v>1690</v>
      </c>
      <c r="B676" s="141" t="s">
        <v>231</v>
      </c>
      <c r="C676" s="142"/>
      <c r="G676" s="115" t="s">
        <v>229</v>
      </c>
      <c r="H676" s="125"/>
      <c r="I676" s="55"/>
    </row>
    <row r="677" spans="1:9" ht="36">
      <c r="A677" s="10" t="s">
        <v>211</v>
      </c>
      <c r="B677" s="143"/>
      <c r="C677" s="144"/>
      <c r="E677" s="6"/>
      <c r="F677" s="1"/>
      <c r="G677" s="121" t="s">
        <v>1102</v>
      </c>
      <c r="H677" s="122"/>
      <c r="I677" s="11" t="s">
        <v>644</v>
      </c>
    </row>
    <row r="678" spans="1:9" ht="12.75">
      <c r="A678" s="91" t="s">
        <v>409</v>
      </c>
      <c r="B678" s="88" t="s">
        <v>197</v>
      </c>
      <c r="C678" s="88" t="s">
        <v>1510</v>
      </c>
      <c r="D678" s="89" t="s">
        <v>406</v>
      </c>
      <c r="E678" s="89" t="s">
        <v>2233</v>
      </c>
      <c r="F678" s="89" t="s">
        <v>407</v>
      </c>
      <c r="G678" s="90" t="s">
        <v>644</v>
      </c>
      <c r="H678" s="90" t="s">
        <v>1103</v>
      </c>
      <c r="I678" s="14" t="s">
        <v>408</v>
      </c>
    </row>
    <row r="679" spans="1:8" ht="12.75">
      <c r="A679" s="15" t="s">
        <v>1977</v>
      </c>
      <c r="D679" s="5" t="s">
        <v>1293</v>
      </c>
      <c r="E679" s="17">
        <v>1</v>
      </c>
      <c r="G679" s="6">
        <v>7.79</v>
      </c>
      <c r="H679" s="6">
        <f aca="true" t="shared" si="22" ref="H679:H702">SUM(E679*G679)</f>
        <v>7.79</v>
      </c>
    </row>
    <row r="680" spans="1:8" ht="12.75">
      <c r="A680" s="15" t="s">
        <v>1569</v>
      </c>
      <c r="D680" s="5" t="s">
        <v>1294</v>
      </c>
      <c r="E680" s="17">
        <v>100</v>
      </c>
      <c r="G680" s="6">
        <v>1.11</v>
      </c>
      <c r="H680" s="6">
        <f t="shared" si="22"/>
        <v>111.00000000000001</v>
      </c>
    </row>
    <row r="681" spans="1:8" ht="12.75">
      <c r="A681" s="15" t="s">
        <v>1978</v>
      </c>
      <c r="D681" s="5" t="s">
        <v>1570</v>
      </c>
      <c r="E681" s="17">
        <v>2</v>
      </c>
      <c r="G681" s="6">
        <v>68.97</v>
      </c>
      <c r="H681" s="6">
        <f t="shared" si="22"/>
        <v>137.94</v>
      </c>
    </row>
    <row r="682" spans="1:8" ht="17.25" customHeight="1">
      <c r="A682" s="15" t="s">
        <v>1572</v>
      </c>
      <c r="D682" s="5" t="s">
        <v>1571</v>
      </c>
      <c r="E682" s="17">
        <v>2</v>
      </c>
      <c r="G682" s="6">
        <v>1.11</v>
      </c>
      <c r="H682" s="6">
        <f t="shared" si="22"/>
        <v>2.22</v>
      </c>
    </row>
    <row r="683" spans="1:8" ht="12.75">
      <c r="A683" s="15" t="s">
        <v>1768</v>
      </c>
      <c r="D683" s="5" t="s">
        <v>1573</v>
      </c>
      <c r="E683" s="17">
        <v>2</v>
      </c>
      <c r="G683" s="6">
        <v>2.22</v>
      </c>
      <c r="H683" s="6">
        <f t="shared" si="22"/>
        <v>4.44</v>
      </c>
    </row>
    <row r="684" spans="1:9" ht="25.5">
      <c r="A684" s="15" t="s">
        <v>1767</v>
      </c>
      <c r="D684" s="5" t="s">
        <v>1574</v>
      </c>
      <c r="E684" s="17">
        <v>4</v>
      </c>
      <c r="G684" s="6">
        <v>333.72</v>
      </c>
      <c r="H684" s="6">
        <f t="shared" si="22"/>
        <v>1334.88</v>
      </c>
      <c r="I684" s="6">
        <v>350</v>
      </c>
    </row>
    <row r="685" spans="1:8" ht="12.75">
      <c r="A685" s="15" t="s">
        <v>2425</v>
      </c>
      <c r="D685" s="5" t="s">
        <v>1575</v>
      </c>
      <c r="E685" s="17">
        <v>4</v>
      </c>
      <c r="G685" s="6">
        <v>16.69</v>
      </c>
      <c r="H685" s="6">
        <f t="shared" si="22"/>
        <v>66.76</v>
      </c>
    </row>
    <row r="686" spans="1:8" ht="12.75">
      <c r="A686" s="15" t="s">
        <v>1577</v>
      </c>
      <c r="D686" s="5" t="s">
        <v>1576</v>
      </c>
      <c r="E686" s="17">
        <v>2</v>
      </c>
      <c r="G686" s="6">
        <v>16.69</v>
      </c>
      <c r="H686" s="6">
        <f t="shared" si="22"/>
        <v>33.38</v>
      </c>
    </row>
    <row r="687" spans="1:8" ht="12.75">
      <c r="A687" s="15" t="s">
        <v>1579</v>
      </c>
      <c r="D687" s="5" t="s">
        <v>1578</v>
      </c>
      <c r="E687" s="17">
        <v>4</v>
      </c>
      <c r="G687" s="6">
        <v>16.69</v>
      </c>
      <c r="H687" s="6">
        <f t="shared" si="22"/>
        <v>66.76</v>
      </c>
    </row>
    <row r="688" spans="1:8" ht="12.75">
      <c r="A688" s="15" t="s">
        <v>1581</v>
      </c>
      <c r="D688" s="5" t="s">
        <v>1580</v>
      </c>
      <c r="E688" s="17">
        <v>2</v>
      </c>
      <c r="G688" s="6">
        <v>16.69</v>
      </c>
      <c r="H688" s="6">
        <f t="shared" si="22"/>
        <v>33.38</v>
      </c>
    </row>
    <row r="689" spans="1:8" ht="12.75">
      <c r="A689" s="15" t="s">
        <v>1583</v>
      </c>
      <c r="D689" s="5" t="s">
        <v>1582</v>
      </c>
      <c r="E689" s="17">
        <v>2</v>
      </c>
      <c r="G689" s="6">
        <v>16.69</v>
      </c>
      <c r="H689" s="6">
        <f t="shared" si="22"/>
        <v>33.38</v>
      </c>
    </row>
    <row r="690" spans="1:8" ht="12.75">
      <c r="A690" s="15" t="s">
        <v>68</v>
      </c>
      <c r="D690" s="5" t="s">
        <v>830</v>
      </c>
      <c r="E690" s="17">
        <v>4</v>
      </c>
      <c r="G690" s="6">
        <v>16.69</v>
      </c>
      <c r="H690" s="6">
        <f t="shared" si="22"/>
        <v>66.76</v>
      </c>
    </row>
    <row r="691" spans="1:8" ht="17.25" customHeight="1">
      <c r="A691" s="15" t="s">
        <v>1979</v>
      </c>
      <c r="D691" s="5" t="s">
        <v>831</v>
      </c>
      <c r="E691" s="17">
        <v>1</v>
      </c>
      <c r="F691" s="5" t="s">
        <v>788</v>
      </c>
      <c r="G691" s="6">
        <v>3.34</v>
      </c>
      <c r="H691" s="6">
        <f t="shared" si="22"/>
        <v>3.34</v>
      </c>
    </row>
    <row r="692" spans="1:8" ht="12.75">
      <c r="A692" s="15" t="s">
        <v>1339</v>
      </c>
      <c r="D692" s="5" t="s">
        <v>832</v>
      </c>
      <c r="E692" s="17">
        <v>2</v>
      </c>
      <c r="G692" s="6">
        <v>38.93</v>
      </c>
      <c r="H692" s="6">
        <f t="shared" si="22"/>
        <v>77.86</v>
      </c>
    </row>
    <row r="693" spans="1:8" ht="12.75">
      <c r="A693" s="15" t="s">
        <v>1341</v>
      </c>
      <c r="D693" s="5" t="s">
        <v>833</v>
      </c>
      <c r="E693" s="17">
        <v>7</v>
      </c>
      <c r="G693" s="6">
        <v>16.69</v>
      </c>
      <c r="H693" s="6">
        <f t="shared" si="22"/>
        <v>116.83000000000001</v>
      </c>
    </row>
    <row r="694" spans="1:8" ht="12.75">
      <c r="A694" s="15" t="s">
        <v>1346</v>
      </c>
      <c r="D694" s="5" t="s">
        <v>834</v>
      </c>
      <c r="E694" s="17">
        <v>2</v>
      </c>
      <c r="G694" s="6">
        <v>7.79</v>
      </c>
      <c r="H694" s="6">
        <f t="shared" si="22"/>
        <v>15.58</v>
      </c>
    </row>
    <row r="695" spans="1:8" ht="12.75">
      <c r="A695" s="15" t="s">
        <v>1348</v>
      </c>
      <c r="D695" s="5" t="s">
        <v>835</v>
      </c>
      <c r="E695" s="17">
        <v>14</v>
      </c>
      <c r="G695" s="6">
        <v>3.34</v>
      </c>
      <c r="H695" s="6">
        <f t="shared" si="22"/>
        <v>46.76</v>
      </c>
    </row>
    <row r="696" spans="1:8" ht="12.75">
      <c r="A696" s="15" t="s">
        <v>1350</v>
      </c>
      <c r="D696" s="5" t="s">
        <v>836</v>
      </c>
      <c r="E696" s="17">
        <v>4</v>
      </c>
      <c r="G696" s="6">
        <v>2.22</v>
      </c>
      <c r="H696" s="6">
        <f t="shared" si="22"/>
        <v>8.88</v>
      </c>
    </row>
    <row r="697" spans="1:8" ht="12.75">
      <c r="A697" s="15" t="s">
        <v>1352</v>
      </c>
      <c r="D697" s="5" t="s">
        <v>837</v>
      </c>
      <c r="E697" s="17">
        <v>50</v>
      </c>
      <c r="G697" s="6">
        <v>2.22</v>
      </c>
      <c r="H697" s="6">
        <f t="shared" si="22"/>
        <v>111.00000000000001</v>
      </c>
    </row>
    <row r="698" spans="1:8" ht="12.75">
      <c r="A698" s="15" t="s">
        <v>1354</v>
      </c>
      <c r="D698" s="5" t="s">
        <v>838</v>
      </c>
      <c r="E698" s="17">
        <v>2</v>
      </c>
      <c r="G698" s="6">
        <v>2.22</v>
      </c>
      <c r="H698" s="6">
        <f t="shared" si="22"/>
        <v>4.44</v>
      </c>
    </row>
    <row r="699" spans="1:9" ht="25.5">
      <c r="A699" s="15" t="s">
        <v>66</v>
      </c>
      <c r="D699" s="5" t="s">
        <v>839</v>
      </c>
      <c r="E699" s="17">
        <v>4</v>
      </c>
      <c r="G699" s="6">
        <v>278.1</v>
      </c>
      <c r="H699" s="6">
        <f t="shared" si="22"/>
        <v>1112.4</v>
      </c>
      <c r="I699" s="6">
        <v>280</v>
      </c>
    </row>
    <row r="700" spans="1:8" ht="12.75">
      <c r="A700" s="15" t="s">
        <v>491</v>
      </c>
      <c r="D700" s="5" t="s">
        <v>1808</v>
      </c>
      <c r="E700" s="17">
        <v>10</v>
      </c>
      <c r="F700" s="5" t="s">
        <v>1464</v>
      </c>
      <c r="G700" s="6">
        <v>22.25</v>
      </c>
      <c r="H700" s="6">
        <f t="shared" si="22"/>
        <v>222.5</v>
      </c>
    </row>
    <row r="701" spans="1:8" ht="25.5">
      <c r="A701" s="15" t="s">
        <v>1911</v>
      </c>
      <c r="D701" s="5" t="s">
        <v>1807</v>
      </c>
      <c r="E701" s="17">
        <v>4</v>
      </c>
      <c r="F701" s="5" t="s">
        <v>2397</v>
      </c>
      <c r="G701" s="6">
        <v>166.86</v>
      </c>
      <c r="H701" s="6">
        <f t="shared" si="22"/>
        <v>667.44</v>
      </c>
    </row>
    <row r="702" spans="1:8" ht="25.5">
      <c r="A702" s="15" t="s">
        <v>1958</v>
      </c>
      <c r="D702" s="5" t="s">
        <v>1912</v>
      </c>
      <c r="E702" s="17">
        <v>2</v>
      </c>
      <c r="F702" s="5" t="s">
        <v>2397</v>
      </c>
      <c r="G702" s="6">
        <v>278.1</v>
      </c>
      <c r="H702" s="6">
        <f t="shared" si="22"/>
        <v>556.2</v>
      </c>
    </row>
    <row r="703" spans="1:9" ht="23.25">
      <c r="A703" s="56" t="s">
        <v>1690</v>
      </c>
      <c r="B703" s="141" t="s">
        <v>231</v>
      </c>
      <c r="C703" s="142"/>
      <c r="G703" s="115" t="s">
        <v>229</v>
      </c>
      <c r="H703" s="125"/>
      <c r="I703" s="55"/>
    </row>
    <row r="704" spans="1:9" ht="36">
      <c r="A704" s="10" t="s">
        <v>211</v>
      </c>
      <c r="B704" s="143"/>
      <c r="C704" s="144"/>
      <c r="E704" s="6"/>
      <c r="F704" s="1"/>
      <c r="G704" s="121" t="s">
        <v>1102</v>
      </c>
      <c r="H704" s="122"/>
      <c r="I704" s="11" t="s">
        <v>644</v>
      </c>
    </row>
    <row r="705" spans="1:9" ht="12.75">
      <c r="A705" s="91" t="s">
        <v>409</v>
      </c>
      <c r="B705" s="88" t="s">
        <v>197</v>
      </c>
      <c r="C705" s="88" t="s">
        <v>1510</v>
      </c>
      <c r="D705" s="89" t="s">
        <v>406</v>
      </c>
      <c r="E705" s="89" t="s">
        <v>2233</v>
      </c>
      <c r="F705" s="89" t="s">
        <v>407</v>
      </c>
      <c r="G705" s="90" t="s">
        <v>644</v>
      </c>
      <c r="H705" s="90" t="s">
        <v>1103</v>
      </c>
      <c r="I705" s="14" t="s">
        <v>408</v>
      </c>
    </row>
    <row r="706" spans="1:8" ht="12.75">
      <c r="A706" s="15" t="s">
        <v>1920</v>
      </c>
      <c r="D706" s="5" t="s">
        <v>1921</v>
      </c>
      <c r="E706" s="17">
        <v>2</v>
      </c>
      <c r="F706" s="5" t="s">
        <v>2397</v>
      </c>
      <c r="G706" s="6">
        <v>111.24</v>
      </c>
      <c r="H706" s="6">
        <f>SUM(E706*G706)</f>
        <v>222.48</v>
      </c>
    </row>
    <row r="707" spans="1:8" ht="12.75">
      <c r="A707" s="15" t="s">
        <v>1922</v>
      </c>
      <c r="D707" s="5" t="s">
        <v>1923</v>
      </c>
      <c r="E707" s="17">
        <v>50</v>
      </c>
      <c r="F707" s="5" t="s">
        <v>2397</v>
      </c>
      <c r="G707" s="6">
        <v>2.22</v>
      </c>
      <c r="H707" s="6">
        <f>SUM(E707*G707)</f>
        <v>111.00000000000001</v>
      </c>
    </row>
    <row r="708" spans="1:8" ht="12.75">
      <c r="A708" s="15" t="s">
        <v>1924</v>
      </c>
      <c r="D708" s="5" t="s">
        <v>1925</v>
      </c>
      <c r="E708" s="17">
        <v>1</v>
      </c>
      <c r="F708" s="5" t="s">
        <v>2397</v>
      </c>
      <c r="G708" s="6">
        <v>13.35</v>
      </c>
      <c r="H708" s="6">
        <f>SUM(E708*G708)</f>
        <v>13.35</v>
      </c>
    </row>
    <row r="709" spans="1:8" ht="12.75">
      <c r="A709" s="15" t="s">
        <v>1927</v>
      </c>
      <c r="D709" s="5" t="s">
        <v>1926</v>
      </c>
      <c r="E709" s="17">
        <v>1</v>
      </c>
      <c r="F709" s="5" t="s">
        <v>2397</v>
      </c>
      <c r="G709" s="6">
        <v>22.25</v>
      </c>
      <c r="H709" s="6">
        <f>SUM(E709*G709)</f>
        <v>22.25</v>
      </c>
    </row>
    <row r="710" spans="1:9" ht="12.75">
      <c r="A710" s="20" t="s">
        <v>1876</v>
      </c>
      <c r="B710" s="20"/>
      <c r="C710" s="20"/>
      <c r="D710" s="21"/>
      <c r="E710" s="22"/>
      <c r="F710" s="21"/>
      <c r="G710" s="23"/>
      <c r="H710" s="23">
        <f>SUM(H656:H709)</f>
        <v>8319.2</v>
      </c>
      <c r="I710" s="23"/>
    </row>
    <row r="711" spans="1:9" ht="12.75">
      <c r="A711" s="24"/>
      <c r="B711" s="24"/>
      <c r="C711" s="24"/>
      <c r="G711" s="54"/>
      <c r="H711" s="34"/>
      <c r="I711" s="55"/>
    </row>
    <row r="712" spans="1:9" ht="23.25">
      <c r="A712" s="56" t="s">
        <v>1690</v>
      </c>
      <c r="B712" s="141" t="s">
        <v>231</v>
      </c>
      <c r="C712" s="142"/>
      <c r="G712" s="115" t="s">
        <v>229</v>
      </c>
      <c r="H712" s="125"/>
      <c r="I712" s="55"/>
    </row>
    <row r="713" spans="1:9" s="19" customFormat="1" ht="36">
      <c r="A713" s="10" t="s">
        <v>2181</v>
      </c>
      <c r="B713" s="143"/>
      <c r="C713" s="144"/>
      <c r="D713" s="5"/>
      <c r="E713" s="6"/>
      <c r="F713" s="1"/>
      <c r="G713" s="121" t="s">
        <v>1102</v>
      </c>
      <c r="H713" s="122"/>
      <c r="I713" s="11" t="s">
        <v>644</v>
      </c>
    </row>
    <row r="714" spans="1:9" s="19" customFormat="1" ht="12.75">
      <c r="A714" s="91" t="s">
        <v>409</v>
      </c>
      <c r="B714" s="88" t="s">
        <v>197</v>
      </c>
      <c r="C714" s="88" t="s">
        <v>1510</v>
      </c>
      <c r="D714" s="89" t="s">
        <v>406</v>
      </c>
      <c r="E714" s="89" t="s">
        <v>2233</v>
      </c>
      <c r="F714" s="89" t="s">
        <v>407</v>
      </c>
      <c r="G714" s="90" t="s">
        <v>644</v>
      </c>
      <c r="H714" s="90" t="s">
        <v>1103</v>
      </c>
      <c r="I714" s="14" t="s">
        <v>408</v>
      </c>
    </row>
    <row r="715" spans="1:9" s="19" customFormat="1" ht="12.75">
      <c r="A715" s="15" t="s">
        <v>320</v>
      </c>
      <c r="B715" s="15"/>
      <c r="C715" s="15"/>
      <c r="D715" s="5" t="s">
        <v>1584</v>
      </c>
      <c r="E715" s="17">
        <v>2</v>
      </c>
      <c r="F715" s="5"/>
      <c r="G715" s="6">
        <v>556.2</v>
      </c>
      <c r="H715" s="6">
        <f aca="true" t="shared" si="23" ref="H715:H733">SUM(E715*G715)</f>
        <v>1112.4</v>
      </c>
      <c r="I715" s="6">
        <v>560</v>
      </c>
    </row>
    <row r="716" spans="1:8" ht="12.75">
      <c r="A716" s="15" t="s">
        <v>1358</v>
      </c>
      <c r="D716" s="5" t="s">
        <v>69</v>
      </c>
      <c r="E716" s="17">
        <v>12</v>
      </c>
      <c r="G716" s="6">
        <v>33.37</v>
      </c>
      <c r="H716" s="6">
        <f t="shared" si="23"/>
        <v>400.43999999999994</v>
      </c>
    </row>
    <row r="717" spans="1:8" ht="12.75">
      <c r="A717" s="15" t="s">
        <v>1359</v>
      </c>
      <c r="D717" s="5" t="s">
        <v>1338</v>
      </c>
      <c r="E717" s="17">
        <v>8</v>
      </c>
      <c r="F717" s="5" t="s">
        <v>1666</v>
      </c>
      <c r="G717" s="6">
        <v>11.12</v>
      </c>
      <c r="H717" s="6">
        <f t="shared" si="23"/>
        <v>88.96</v>
      </c>
    </row>
    <row r="718" spans="1:8" ht="12.75">
      <c r="A718" s="15" t="s">
        <v>1360</v>
      </c>
      <c r="D718" s="5" t="s">
        <v>1340</v>
      </c>
      <c r="E718" s="17">
        <v>16</v>
      </c>
      <c r="G718" s="6">
        <v>8.9</v>
      </c>
      <c r="H718" s="6">
        <f t="shared" si="23"/>
        <v>142.4</v>
      </c>
    </row>
    <row r="719" spans="1:9" ht="12.75">
      <c r="A719" s="15" t="s">
        <v>1362</v>
      </c>
      <c r="D719" s="5" t="s">
        <v>1342</v>
      </c>
      <c r="E719" s="17">
        <v>2</v>
      </c>
      <c r="G719" s="6">
        <v>139.05</v>
      </c>
      <c r="H719" s="6">
        <f t="shared" si="23"/>
        <v>278.1</v>
      </c>
      <c r="I719" s="6">
        <v>140</v>
      </c>
    </row>
    <row r="720" spans="1:8" ht="12.75">
      <c r="A720" s="15" t="s">
        <v>1364</v>
      </c>
      <c r="D720" s="5" t="s">
        <v>1343</v>
      </c>
      <c r="E720" s="17">
        <v>4</v>
      </c>
      <c r="G720" s="6">
        <v>5.56</v>
      </c>
      <c r="H720" s="6">
        <f t="shared" si="23"/>
        <v>22.24</v>
      </c>
    </row>
    <row r="721" spans="1:9" ht="12.75">
      <c r="A721" s="15" t="s">
        <v>1215</v>
      </c>
      <c r="D721" s="5" t="s">
        <v>1344</v>
      </c>
      <c r="E721" s="17">
        <v>2</v>
      </c>
      <c r="G721" s="6">
        <v>611.82</v>
      </c>
      <c r="H721" s="6">
        <f t="shared" si="23"/>
        <v>1223.64</v>
      </c>
      <c r="I721" s="6">
        <v>625</v>
      </c>
    </row>
    <row r="722" spans="1:9" ht="12.75">
      <c r="A722" s="15" t="s">
        <v>2364</v>
      </c>
      <c r="D722" s="5" t="s">
        <v>1345</v>
      </c>
      <c r="E722" s="17">
        <v>2</v>
      </c>
      <c r="G722" s="6">
        <v>889.92</v>
      </c>
      <c r="H722" s="6">
        <f t="shared" si="23"/>
        <v>1779.84</v>
      </c>
      <c r="I722" s="6">
        <v>900</v>
      </c>
    </row>
    <row r="723" spans="1:8" ht="12.75">
      <c r="A723" s="15" t="s">
        <v>2366</v>
      </c>
      <c r="D723" s="5" t="s">
        <v>1347</v>
      </c>
      <c r="E723" s="17">
        <v>10</v>
      </c>
      <c r="G723" s="6">
        <v>4.45</v>
      </c>
      <c r="H723" s="6">
        <f t="shared" si="23"/>
        <v>44.5</v>
      </c>
    </row>
    <row r="724" spans="1:9" ht="12.75">
      <c r="A724" s="15" t="s">
        <v>2368</v>
      </c>
      <c r="D724" s="5" t="s">
        <v>1349</v>
      </c>
      <c r="E724" s="17">
        <v>4</v>
      </c>
      <c r="G724" s="6">
        <v>222.48</v>
      </c>
      <c r="H724" s="6">
        <f t="shared" si="23"/>
        <v>889.92</v>
      </c>
      <c r="I724" s="6">
        <v>225</v>
      </c>
    </row>
    <row r="725" spans="1:9" ht="25.5">
      <c r="A725" s="15" t="s">
        <v>2370</v>
      </c>
      <c r="D725" s="5" t="s">
        <v>1351</v>
      </c>
      <c r="E725" s="17">
        <v>2</v>
      </c>
      <c r="G725" s="6">
        <v>250.29</v>
      </c>
      <c r="H725" s="6">
        <f t="shared" si="23"/>
        <v>500.58</v>
      </c>
      <c r="I725" s="6">
        <v>260</v>
      </c>
    </row>
    <row r="726" spans="1:9" ht="12.75">
      <c r="A726" s="15" t="s">
        <v>2372</v>
      </c>
      <c r="D726" s="5" t="s">
        <v>1353</v>
      </c>
      <c r="E726" s="17">
        <v>2</v>
      </c>
      <c r="G726" s="6">
        <v>723.06</v>
      </c>
      <c r="H726" s="6">
        <f t="shared" si="23"/>
        <v>1446.12</v>
      </c>
      <c r="I726" s="6">
        <v>750</v>
      </c>
    </row>
    <row r="727" spans="1:9" ht="12.75">
      <c r="A727" s="15" t="s">
        <v>2374</v>
      </c>
      <c r="D727" s="5" t="s">
        <v>1355</v>
      </c>
      <c r="E727" s="17">
        <v>2</v>
      </c>
      <c r="G727" s="6">
        <v>139.05</v>
      </c>
      <c r="H727" s="6">
        <f t="shared" si="23"/>
        <v>278.1</v>
      </c>
      <c r="I727" s="6">
        <v>140</v>
      </c>
    </row>
    <row r="728" spans="1:9" ht="12.75">
      <c r="A728" s="15" t="s">
        <v>2375</v>
      </c>
      <c r="D728" s="5" t="s">
        <v>840</v>
      </c>
      <c r="E728" s="17">
        <v>2</v>
      </c>
      <c r="G728" s="6">
        <v>667.44</v>
      </c>
      <c r="H728" s="6">
        <f t="shared" si="23"/>
        <v>1334.88</v>
      </c>
      <c r="I728" s="6">
        <v>675</v>
      </c>
    </row>
    <row r="729" spans="1:8" ht="12.75">
      <c r="A729" s="15" t="s">
        <v>2376</v>
      </c>
      <c r="D729" s="5" t="s">
        <v>841</v>
      </c>
      <c r="E729" s="17">
        <v>12</v>
      </c>
      <c r="G729" s="6">
        <v>16.69</v>
      </c>
      <c r="H729" s="6">
        <f t="shared" si="23"/>
        <v>200.28000000000003</v>
      </c>
    </row>
    <row r="730" spans="1:8" ht="12.75">
      <c r="A730" s="15" t="s">
        <v>791</v>
      </c>
      <c r="D730" s="5" t="s">
        <v>842</v>
      </c>
      <c r="E730" s="17">
        <v>8</v>
      </c>
      <c r="F730" s="5" t="s">
        <v>788</v>
      </c>
      <c r="G730" s="6">
        <v>1.11</v>
      </c>
      <c r="H730" s="6">
        <f t="shared" si="23"/>
        <v>8.88</v>
      </c>
    </row>
    <row r="731" spans="1:8" ht="12.75">
      <c r="A731" s="15" t="s">
        <v>2377</v>
      </c>
      <c r="D731" s="5" t="s">
        <v>843</v>
      </c>
      <c r="E731" s="17">
        <v>8</v>
      </c>
      <c r="G731" s="6">
        <v>6.67</v>
      </c>
      <c r="H731" s="6">
        <f t="shared" si="23"/>
        <v>53.36</v>
      </c>
    </row>
    <row r="732" spans="1:8" ht="12.75">
      <c r="A732" s="15" t="s">
        <v>2219</v>
      </c>
      <c r="D732" s="5" t="s">
        <v>844</v>
      </c>
      <c r="E732" s="17">
        <v>4</v>
      </c>
      <c r="G732" s="6">
        <v>16.69</v>
      </c>
      <c r="H732" s="6">
        <f t="shared" si="23"/>
        <v>66.76</v>
      </c>
    </row>
    <row r="733" spans="1:8" ht="12.75">
      <c r="A733" s="15" t="s">
        <v>2220</v>
      </c>
      <c r="D733" s="5" t="s">
        <v>845</v>
      </c>
      <c r="E733" s="17">
        <v>4</v>
      </c>
      <c r="G733" s="6">
        <v>11.12</v>
      </c>
      <c r="H733" s="6">
        <f t="shared" si="23"/>
        <v>44.48</v>
      </c>
    </row>
    <row r="734" spans="1:9" ht="23.25">
      <c r="A734" s="56" t="s">
        <v>1690</v>
      </c>
      <c r="B734" s="141" t="s">
        <v>231</v>
      </c>
      <c r="C734" s="142"/>
      <c r="G734" s="115" t="s">
        <v>229</v>
      </c>
      <c r="H734" s="125"/>
      <c r="I734" s="55"/>
    </row>
    <row r="735" spans="1:9" s="19" customFormat="1" ht="36">
      <c r="A735" s="10" t="s">
        <v>212</v>
      </c>
      <c r="B735" s="143"/>
      <c r="C735" s="144"/>
      <c r="D735" s="5"/>
      <c r="E735" s="6"/>
      <c r="F735" s="1"/>
      <c r="G735" s="121" t="s">
        <v>1102</v>
      </c>
      <c r="H735" s="122"/>
      <c r="I735" s="11" t="s">
        <v>644</v>
      </c>
    </row>
    <row r="736" spans="1:9" s="19" customFormat="1" ht="12.75">
      <c r="A736" s="91" t="s">
        <v>409</v>
      </c>
      <c r="B736" s="88" t="s">
        <v>197</v>
      </c>
      <c r="C736" s="88" t="s">
        <v>1510</v>
      </c>
      <c r="D736" s="89" t="s">
        <v>406</v>
      </c>
      <c r="E736" s="89" t="s">
        <v>2233</v>
      </c>
      <c r="F736" s="89" t="s">
        <v>407</v>
      </c>
      <c r="G736" s="90" t="s">
        <v>644</v>
      </c>
      <c r="H736" s="90" t="s">
        <v>1103</v>
      </c>
      <c r="I736" s="14" t="s">
        <v>408</v>
      </c>
    </row>
    <row r="737" spans="1:9" ht="38.25">
      <c r="A737" s="15" t="s">
        <v>2221</v>
      </c>
      <c r="D737" s="5" t="s">
        <v>846</v>
      </c>
      <c r="E737" s="17">
        <v>2</v>
      </c>
      <c r="G737" s="6">
        <v>189.11</v>
      </c>
      <c r="H737" s="6">
        <f>SUM(E737*G737)</f>
        <v>378.22</v>
      </c>
      <c r="I737" s="6">
        <v>190</v>
      </c>
    </row>
    <row r="738" spans="1:8" ht="12.75">
      <c r="A738" s="15" t="s">
        <v>789</v>
      </c>
      <c r="D738" s="5" t="s">
        <v>790</v>
      </c>
      <c r="E738" s="17">
        <v>5</v>
      </c>
      <c r="F738" s="5" t="s">
        <v>2397</v>
      </c>
      <c r="G738" s="6">
        <v>8.9</v>
      </c>
      <c r="H738" s="6">
        <f>SUM(E738*G738)</f>
        <v>44.5</v>
      </c>
    </row>
    <row r="739" spans="1:9" ht="12.75">
      <c r="A739" s="20" t="s">
        <v>1876</v>
      </c>
      <c r="B739" s="20"/>
      <c r="C739" s="20"/>
      <c r="D739" s="21"/>
      <c r="E739" s="22"/>
      <c r="F739" s="21"/>
      <c r="G739" s="23"/>
      <c r="H739" s="23">
        <f>SUM(H715:H738)</f>
        <v>10338.599999999999</v>
      </c>
      <c r="I739" s="23"/>
    </row>
    <row r="740" spans="1:9" ht="12.75">
      <c r="A740" s="24"/>
      <c r="B740" s="24"/>
      <c r="C740" s="24"/>
      <c r="G740" s="54"/>
      <c r="H740" s="34"/>
      <c r="I740" s="55"/>
    </row>
    <row r="741" spans="1:9" ht="23.25">
      <c r="A741" s="56" t="s">
        <v>1690</v>
      </c>
      <c r="B741" s="141" t="s">
        <v>231</v>
      </c>
      <c r="C741" s="142"/>
      <c r="G741" s="115" t="s">
        <v>229</v>
      </c>
      <c r="H741" s="125"/>
      <c r="I741" s="55"/>
    </row>
    <row r="742" spans="1:9" ht="18">
      <c r="A742" s="10" t="s">
        <v>2182</v>
      </c>
      <c r="B742" s="143"/>
      <c r="C742" s="144"/>
      <c r="E742" s="6"/>
      <c r="F742" s="1"/>
      <c r="G742" s="121" t="s">
        <v>1102</v>
      </c>
      <c r="H742" s="122"/>
      <c r="I742" s="11" t="s">
        <v>644</v>
      </c>
    </row>
    <row r="743" spans="1:9" ht="12.75">
      <c r="A743" s="91" t="s">
        <v>409</v>
      </c>
      <c r="B743" s="88" t="s">
        <v>197</v>
      </c>
      <c r="C743" s="88" t="s">
        <v>1510</v>
      </c>
      <c r="D743" s="89" t="s">
        <v>406</v>
      </c>
      <c r="E743" s="89" t="s">
        <v>2233</v>
      </c>
      <c r="F743" s="89" t="s">
        <v>407</v>
      </c>
      <c r="G743" s="90" t="s">
        <v>644</v>
      </c>
      <c r="H743" s="90" t="s">
        <v>1103</v>
      </c>
      <c r="I743" s="14" t="s">
        <v>408</v>
      </c>
    </row>
    <row r="744" spans="1:8" ht="17.25" customHeight="1">
      <c r="A744" s="15" t="s">
        <v>2222</v>
      </c>
      <c r="D744" s="5" t="s">
        <v>1356</v>
      </c>
      <c r="E744" s="17">
        <v>1</v>
      </c>
      <c r="G744" s="6">
        <v>3.24</v>
      </c>
      <c r="H744" s="6">
        <f aca="true" t="shared" si="24" ref="H744:H756">SUM(E744*G744)</f>
        <v>3.24</v>
      </c>
    </row>
    <row r="745" spans="1:8" ht="25.5">
      <c r="A745" s="15" t="s">
        <v>1980</v>
      </c>
      <c r="D745" s="5" t="s">
        <v>1357</v>
      </c>
      <c r="E745" s="17">
        <v>100</v>
      </c>
      <c r="G745" s="6">
        <v>2.22</v>
      </c>
      <c r="H745" s="6">
        <f t="shared" si="24"/>
        <v>222.00000000000003</v>
      </c>
    </row>
    <row r="746" spans="1:8" ht="12.75">
      <c r="A746" s="15" t="s">
        <v>2226</v>
      </c>
      <c r="D746" s="5" t="s">
        <v>1361</v>
      </c>
      <c r="E746" s="17">
        <v>20</v>
      </c>
      <c r="G746" s="6">
        <v>8.9</v>
      </c>
      <c r="H746" s="6">
        <f t="shared" si="24"/>
        <v>178</v>
      </c>
    </row>
    <row r="747" spans="1:8" ht="25.5">
      <c r="A747" s="15" t="s">
        <v>2227</v>
      </c>
      <c r="D747" s="5" t="s">
        <v>1363</v>
      </c>
      <c r="E747" s="17">
        <v>10</v>
      </c>
      <c r="G747" s="6">
        <v>8.9</v>
      </c>
      <c r="H747" s="6">
        <f t="shared" si="24"/>
        <v>89</v>
      </c>
    </row>
    <row r="748" spans="1:8" ht="12.75">
      <c r="A748" s="15" t="s">
        <v>1981</v>
      </c>
      <c r="D748" s="5" t="s">
        <v>1365</v>
      </c>
      <c r="E748" s="17">
        <v>80</v>
      </c>
      <c r="G748" s="6">
        <v>1.11</v>
      </c>
      <c r="H748" s="6">
        <f t="shared" si="24"/>
        <v>88.80000000000001</v>
      </c>
    </row>
    <row r="749" spans="1:8" ht="25.5">
      <c r="A749" s="15" t="s">
        <v>1982</v>
      </c>
      <c r="D749" s="5" t="s">
        <v>2365</v>
      </c>
      <c r="E749" s="17">
        <v>20</v>
      </c>
      <c r="G749" s="6">
        <v>12.24</v>
      </c>
      <c r="H749" s="6">
        <f t="shared" si="24"/>
        <v>244.8</v>
      </c>
    </row>
    <row r="750" spans="1:9" ht="12.75">
      <c r="A750" s="15" t="s">
        <v>1983</v>
      </c>
      <c r="D750" s="5" t="s">
        <v>2367</v>
      </c>
      <c r="E750" s="17">
        <v>0</v>
      </c>
      <c r="F750" s="5" t="s">
        <v>2395</v>
      </c>
      <c r="G750" s="6">
        <v>0</v>
      </c>
      <c r="H750" s="6">
        <f t="shared" si="24"/>
        <v>0</v>
      </c>
      <c r="I750" s="53"/>
    </row>
    <row r="751" spans="1:8" ht="25.5">
      <c r="A751" s="15" t="s">
        <v>1984</v>
      </c>
      <c r="D751" s="5" t="s">
        <v>2369</v>
      </c>
      <c r="E751" s="17">
        <v>1</v>
      </c>
      <c r="G751" s="6">
        <v>27.81</v>
      </c>
      <c r="H751" s="6">
        <f t="shared" si="24"/>
        <v>27.81</v>
      </c>
    </row>
    <row r="752" spans="1:9" ht="25.5">
      <c r="A752" s="15" t="s">
        <v>1220</v>
      </c>
      <c r="D752" s="5" t="s">
        <v>2371</v>
      </c>
      <c r="E752" s="17">
        <v>4</v>
      </c>
      <c r="G752" s="6">
        <v>222.48</v>
      </c>
      <c r="H752" s="6">
        <f t="shared" si="24"/>
        <v>889.92</v>
      </c>
      <c r="I752" s="6">
        <v>225</v>
      </c>
    </row>
    <row r="753" spans="1:8" ht="12.75">
      <c r="A753" s="15" t="s">
        <v>1985</v>
      </c>
      <c r="D753" s="5" t="s">
        <v>2373</v>
      </c>
      <c r="E753" s="17">
        <v>1</v>
      </c>
      <c r="G753" s="6">
        <v>5.56</v>
      </c>
      <c r="H753" s="6">
        <f t="shared" si="24"/>
        <v>5.56</v>
      </c>
    </row>
    <row r="754" spans="1:9" ht="12.75">
      <c r="A754" s="15" t="s">
        <v>1986</v>
      </c>
      <c r="D754" s="5" t="s">
        <v>792</v>
      </c>
      <c r="E754" s="17">
        <v>2</v>
      </c>
      <c r="F754" s="5" t="s">
        <v>2397</v>
      </c>
      <c r="G754" s="6">
        <v>20</v>
      </c>
      <c r="H754" s="6">
        <f t="shared" si="24"/>
        <v>40</v>
      </c>
      <c r="I754" s="53"/>
    </row>
    <row r="755" spans="1:9" ht="12.75">
      <c r="A755" s="15" t="s">
        <v>1987</v>
      </c>
      <c r="D755" s="5" t="s">
        <v>793</v>
      </c>
      <c r="E755" s="17">
        <v>2</v>
      </c>
      <c r="F755" s="5" t="s">
        <v>2397</v>
      </c>
      <c r="G755" s="6">
        <v>20</v>
      </c>
      <c r="H755" s="6">
        <f t="shared" si="24"/>
        <v>40</v>
      </c>
      <c r="I755" s="53"/>
    </row>
    <row r="756" spans="1:9" ht="12.75">
      <c r="A756" s="15" t="s">
        <v>1988</v>
      </c>
      <c r="D756" s="5" t="s">
        <v>794</v>
      </c>
      <c r="E756" s="17">
        <v>2</v>
      </c>
      <c r="F756" s="5" t="s">
        <v>2397</v>
      </c>
      <c r="G756" s="6">
        <v>20</v>
      </c>
      <c r="H756" s="6">
        <f t="shared" si="24"/>
        <v>40</v>
      </c>
      <c r="I756" s="53"/>
    </row>
    <row r="757" spans="1:9" ht="23.25">
      <c r="A757" s="56" t="s">
        <v>1690</v>
      </c>
      <c r="B757" s="141" t="s">
        <v>231</v>
      </c>
      <c r="C757" s="142"/>
      <c r="G757" s="115" t="s">
        <v>229</v>
      </c>
      <c r="H757" s="125"/>
      <c r="I757" s="55"/>
    </row>
    <row r="758" spans="1:9" ht="36">
      <c r="A758" s="10" t="s">
        <v>201</v>
      </c>
      <c r="B758" s="143"/>
      <c r="C758" s="144"/>
      <c r="E758" s="6"/>
      <c r="F758" s="1"/>
      <c r="G758" s="121" t="s">
        <v>1102</v>
      </c>
      <c r="H758" s="122"/>
      <c r="I758" s="11" t="s">
        <v>644</v>
      </c>
    </row>
    <row r="759" spans="1:9" ht="12.75">
      <c r="A759" s="25" t="s">
        <v>409</v>
      </c>
      <c r="B759" s="12" t="s">
        <v>197</v>
      </c>
      <c r="C759" s="12" t="s">
        <v>1510</v>
      </c>
      <c r="D759" s="13" t="s">
        <v>406</v>
      </c>
      <c r="E759" s="13" t="s">
        <v>2233</v>
      </c>
      <c r="F759" s="13" t="s">
        <v>407</v>
      </c>
      <c r="G759" s="1" t="s">
        <v>644</v>
      </c>
      <c r="H759" s="1" t="s">
        <v>1103</v>
      </c>
      <c r="I759" s="14" t="s">
        <v>408</v>
      </c>
    </row>
    <row r="760" spans="1:9" ht="12.75">
      <c r="A760" s="15" t="s">
        <v>1989</v>
      </c>
      <c r="D760" s="5" t="s">
        <v>795</v>
      </c>
      <c r="E760" s="17">
        <v>2</v>
      </c>
      <c r="F760" s="5" t="s">
        <v>2397</v>
      </c>
      <c r="G760" s="6">
        <v>20</v>
      </c>
      <c r="H760" s="6">
        <f>SUM(E760*G760)</f>
        <v>40</v>
      </c>
      <c r="I760" s="53"/>
    </row>
    <row r="761" spans="1:8" ht="12.75">
      <c r="A761" s="15" t="s">
        <v>1990</v>
      </c>
      <c r="D761" s="5" t="s">
        <v>1928</v>
      </c>
      <c r="E761" s="17">
        <v>84</v>
      </c>
      <c r="F761" s="5" t="s">
        <v>2397</v>
      </c>
      <c r="G761" s="6">
        <v>4</v>
      </c>
      <c r="H761" s="6">
        <f>SUM(E761*G761)</f>
        <v>336</v>
      </c>
    </row>
    <row r="762" spans="1:8" ht="12.75">
      <c r="A762" s="15" t="s">
        <v>1929</v>
      </c>
      <c r="D762" s="5" t="s">
        <v>1930</v>
      </c>
      <c r="E762" s="17">
        <v>4</v>
      </c>
      <c r="F762" s="5" t="s">
        <v>2397</v>
      </c>
      <c r="G762" s="6">
        <v>6.67</v>
      </c>
      <c r="H762" s="6">
        <f>SUM(E762*G762)</f>
        <v>26.68</v>
      </c>
    </row>
    <row r="763" spans="1:9" ht="12.75">
      <c r="A763" s="20" t="s">
        <v>1876</v>
      </c>
      <c r="B763" s="20"/>
      <c r="C763" s="20"/>
      <c r="D763" s="21"/>
      <c r="E763" s="22"/>
      <c r="F763" s="21"/>
      <c r="G763" s="23"/>
      <c r="H763" s="23">
        <f>SUM(H744:H762)</f>
        <v>2271.8099999999995</v>
      </c>
      <c r="I763" s="23"/>
    </row>
    <row r="764" spans="1:9" ht="12.75">
      <c r="A764" s="24"/>
      <c r="B764" s="24"/>
      <c r="C764" s="24"/>
      <c r="G764" s="54"/>
      <c r="H764" s="34"/>
      <c r="I764" s="55"/>
    </row>
    <row r="765" spans="1:9" ht="23.25">
      <c r="A765" s="56" t="s">
        <v>1690</v>
      </c>
      <c r="B765" s="141" t="s">
        <v>231</v>
      </c>
      <c r="C765" s="142"/>
      <c r="G765" s="115" t="s">
        <v>229</v>
      </c>
      <c r="H765" s="125"/>
      <c r="I765" s="55"/>
    </row>
    <row r="766" spans="1:9" ht="18">
      <c r="A766" s="10" t="s">
        <v>2087</v>
      </c>
      <c r="B766" s="143"/>
      <c r="C766" s="144"/>
      <c r="E766" s="6"/>
      <c r="F766" s="1"/>
      <c r="G766" s="121" t="s">
        <v>1102</v>
      </c>
      <c r="H766" s="122"/>
      <c r="I766" s="11" t="s">
        <v>644</v>
      </c>
    </row>
    <row r="767" spans="1:9" ht="12.75">
      <c r="A767" s="91" t="s">
        <v>409</v>
      </c>
      <c r="B767" s="88" t="s">
        <v>197</v>
      </c>
      <c r="C767" s="88" t="s">
        <v>1510</v>
      </c>
      <c r="D767" s="89" t="s">
        <v>406</v>
      </c>
      <c r="E767" s="89" t="s">
        <v>2233</v>
      </c>
      <c r="F767" s="89" t="s">
        <v>407</v>
      </c>
      <c r="G767" s="90" t="s">
        <v>644</v>
      </c>
      <c r="H767" s="90" t="s">
        <v>1103</v>
      </c>
      <c r="I767" s="14" t="s">
        <v>408</v>
      </c>
    </row>
    <row r="768" spans="1:8" ht="12.75">
      <c r="A768" s="15" t="s">
        <v>1298</v>
      </c>
      <c r="D768" s="5" t="s">
        <v>847</v>
      </c>
      <c r="E768" s="17">
        <v>24</v>
      </c>
      <c r="G768" s="6">
        <v>2.22</v>
      </c>
      <c r="H768" s="6">
        <f>SUM(E768*G768)</f>
        <v>53.28</v>
      </c>
    </row>
    <row r="769" spans="1:8" ht="12.75">
      <c r="A769" s="15" t="s">
        <v>1300</v>
      </c>
      <c r="D769" s="5" t="s">
        <v>2223</v>
      </c>
      <c r="E769" s="17">
        <v>24</v>
      </c>
      <c r="G769" s="6">
        <v>2.22</v>
      </c>
      <c r="H769" s="6">
        <f>SUM(E769*G769)</f>
        <v>53.28</v>
      </c>
    </row>
    <row r="770" spans="1:8" ht="12.75">
      <c r="A770" s="15" t="s">
        <v>1302</v>
      </c>
      <c r="D770" s="5" t="s">
        <v>2224</v>
      </c>
      <c r="E770" s="17">
        <v>36</v>
      </c>
      <c r="G770" s="6">
        <v>17.8</v>
      </c>
      <c r="H770" s="6">
        <f>SUM(E770*G770)</f>
        <v>640.8000000000001</v>
      </c>
    </row>
    <row r="771" spans="1:9" ht="18" customHeight="1">
      <c r="A771" s="15" t="s">
        <v>1305</v>
      </c>
      <c r="D771" s="5" t="s">
        <v>2225</v>
      </c>
      <c r="E771" s="17">
        <v>1</v>
      </c>
      <c r="G771" s="6">
        <v>361.53</v>
      </c>
      <c r="H771" s="6">
        <f>SUM(E771*G771)</f>
        <v>361.53</v>
      </c>
      <c r="I771" s="6">
        <v>375</v>
      </c>
    </row>
    <row r="772" spans="1:8" ht="12.75">
      <c r="A772" s="15" t="s">
        <v>1308</v>
      </c>
      <c r="D772" s="5" t="s">
        <v>2228</v>
      </c>
      <c r="E772" s="17">
        <v>28</v>
      </c>
      <c r="G772" s="6">
        <v>10.01</v>
      </c>
      <c r="H772" s="6">
        <f>SUM(E772*G772)</f>
        <v>280.28</v>
      </c>
    </row>
    <row r="773" spans="1:9" ht="12.75">
      <c r="A773" s="20" t="s">
        <v>1876</v>
      </c>
      <c r="B773" s="20"/>
      <c r="C773" s="20"/>
      <c r="D773" s="21"/>
      <c r="E773" s="22"/>
      <c r="F773" s="21"/>
      <c r="G773" s="23"/>
      <c r="H773" s="23">
        <f>SUM(H768:H772)</f>
        <v>1389.17</v>
      </c>
      <c r="I773" s="23"/>
    </row>
    <row r="774" spans="1:9" ht="12.75">
      <c r="A774" s="24"/>
      <c r="B774" s="24"/>
      <c r="C774" s="24"/>
      <c r="G774" s="54"/>
      <c r="H774" s="34"/>
      <c r="I774" s="55"/>
    </row>
    <row r="775" spans="1:9" ht="23.25">
      <c r="A775" s="56" t="s">
        <v>1690</v>
      </c>
      <c r="B775" s="141" t="s">
        <v>231</v>
      </c>
      <c r="C775" s="142"/>
      <c r="G775" s="115" t="s">
        <v>229</v>
      </c>
      <c r="H775" s="125"/>
      <c r="I775" s="55"/>
    </row>
    <row r="776" spans="1:9" ht="18">
      <c r="A776" s="10" t="s">
        <v>2088</v>
      </c>
      <c r="B776" s="143"/>
      <c r="C776" s="144"/>
      <c r="E776" s="6"/>
      <c r="F776" s="1"/>
      <c r="G776" s="121" t="s">
        <v>1102</v>
      </c>
      <c r="H776" s="122"/>
      <c r="I776" s="11" t="s">
        <v>644</v>
      </c>
    </row>
    <row r="777" spans="1:9" ht="12.75">
      <c r="A777" s="91" t="s">
        <v>409</v>
      </c>
      <c r="B777" s="88" t="s">
        <v>197</v>
      </c>
      <c r="C777" s="88" t="s">
        <v>1510</v>
      </c>
      <c r="D777" s="89" t="s">
        <v>406</v>
      </c>
      <c r="E777" s="89" t="s">
        <v>2233</v>
      </c>
      <c r="F777" s="89" t="s">
        <v>407</v>
      </c>
      <c r="G777" s="90" t="s">
        <v>644</v>
      </c>
      <c r="H777" s="90" t="s">
        <v>1103</v>
      </c>
      <c r="I777" s="14" t="s">
        <v>408</v>
      </c>
    </row>
    <row r="778" spans="1:8" ht="12.75">
      <c r="A778" s="15" t="s">
        <v>1991</v>
      </c>
      <c r="D778" s="5" t="s">
        <v>848</v>
      </c>
      <c r="E778" s="17">
        <v>1</v>
      </c>
      <c r="G778" s="6">
        <v>111.24</v>
      </c>
      <c r="H778" s="6">
        <f aca="true" t="shared" si="25" ref="H778:H789">SUM(E778*G778)</f>
        <v>111.24</v>
      </c>
    </row>
    <row r="779" spans="1:8" ht="12.75">
      <c r="A779" s="15" t="s">
        <v>1992</v>
      </c>
      <c r="D779" s="5" t="s">
        <v>1299</v>
      </c>
      <c r="E779" s="17">
        <v>1</v>
      </c>
      <c r="G779" s="6">
        <v>83.43</v>
      </c>
      <c r="H779" s="6">
        <f t="shared" si="25"/>
        <v>83.43</v>
      </c>
    </row>
    <row r="780" spans="1:8" ht="12.75">
      <c r="A780" s="15" t="s">
        <v>1993</v>
      </c>
      <c r="D780" s="5" t="s">
        <v>1301</v>
      </c>
      <c r="E780" s="17">
        <v>1</v>
      </c>
      <c r="G780" s="6">
        <v>83.43</v>
      </c>
      <c r="H780" s="6">
        <f t="shared" si="25"/>
        <v>83.43</v>
      </c>
    </row>
    <row r="781" spans="1:8" ht="12.75">
      <c r="A781" s="15" t="s">
        <v>1994</v>
      </c>
      <c r="D781" s="5" t="s">
        <v>1303</v>
      </c>
      <c r="E781" s="17">
        <v>1</v>
      </c>
      <c r="G781" s="6">
        <v>83.43</v>
      </c>
      <c r="H781" s="6">
        <f t="shared" si="25"/>
        <v>83.43</v>
      </c>
    </row>
    <row r="782" spans="1:8" ht="12.75">
      <c r="A782" s="15" t="s">
        <v>1995</v>
      </c>
      <c r="D782" s="5" t="s">
        <v>1304</v>
      </c>
      <c r="E782" s="17">
        <v>1</v>
      </c>
      <c r="G782" s="6">
        <v>83.43</v>
      </c>
      <c r="H782" s="6">
        <f t="shared" si="25"/>
        <v>83.43</v>
      </c>
    </row>
    <row r="783" spans="1:8" ht="12.75">
      <c r="A783" s="15" t="s">
        <v>2159</v>
      </c>
      <c r="D783" s="5" t="s">
        <v>1306</v>
      </c>
      <c r="E783" s="17">
        <v>50</v>
      </c>
      <c r="G783" s="6">
        <v>1.11</v>
      </c>
      <c r="H783" s="6">
        <f t="shared" si="25"/>
        <v>55.50000000000001</v>
      </c>
    </row>
    <row r="784" spans="1:8" ht="12.75">
      <c r="A784" s="15" t="s">
        <v>1996</v>
      </c>
      <c r="D784" s="5" t="s">
        <v>1307</v>
      </c>
      <c r="E784" s="17">
        <v>3</v>
      </c>
      <c r="G784" s="6">
        <v>6.67</v>
      </c>
      <c r="H784" s="6">
        <f t="shared" si="25"/>
        <v>20.009999999999998</v>
      </c>
    </row>
    <row r="785" spans="1:8" ht="12.75">
      <c r="A785" s="15" t="s">
        <v>1997</v>
      </c>
      <c r="D785" s="5" t="s">
        <v>849</v>
      </c>
      <c r="E785" s="17">
        <v>3</v>
      </c>
      <c r="G785" s="6">
        <v>6.67</v>
      </c>
      <c r="H785" s="6">
        <f t="shared" si="25"/>
        <v>20.009999999999998</v>
      </c>
    </row>
    <row r="786" spans="1:8" ht="12.75">
      <c r="A786" s="15" t="s">
        <v>2162</v>
      </c>
      <c r="D786" s="5" t="s">
        <v>850</v>
      </c>
      <c r="E786" s="17">
        <v>5</v>
      </c>
      <c r="G786" s="6">
        <v>4.45</v>
      </c>
      <c r="H786" s="6">
        <f t="shared" si="25"/>
        <v>22.25</v>
      </c>
    </row>
    <row r="787" spans="1:8" ht="12.75">
      <c r="A787" s="15" t="s">
        <v>2164</v>
      </c>
      <c r="D787" s="5" t="s">
        <v>851</v>
      </c>
      <c r="E787" s="17">
        <v>10</v>
      </c>
      <c r="G787" s="6">
        <v>4.45</v>
      </c>
      <c r="H787" s="6">
        <f t="shared" si="25"/>
        <v>44.5</v>
      </c>
    </row>
    <row r="788" spans="1:8" ht="12.75">
      <c r="A788" s="15" t="s">
        <v>2166</v>
      </c>
      <c r="D788" s="5" t="s">
        <v>852</v>
      </c>
      <c r="E788" s="17">
        <v>50</v>
      </c>
      <c r="G788" s="6">
        <v>0.22</v>
      </c>
      <c r="H788" s="6">
        <f t="shared" si="25"/>
        <v>11</v>
      </c>
    </row>
    <row r="789" spans="1:8" ht="12.75">
      <c r="A789" s="15" t="s">
        <v>2168</v>
      </c>
      <c r="D789" s="5" t="s">
        <v>853</v>
      </c>
      <c r="E789" s="17">
        <v>6</v>
      </c>
      <c r="G789" s="6">
        <v>5.56</v>
      </c>
      <c r="H789" s="6">
        <f t="shared" si="25"/>
        <v>33.36</v>
      </c>
    </row>
    <row r="790" spans="1:9" ht="23.25">
      <c r="A790" s="56" t="s">
        <v>1690</v>
      </c>
      <c r="B790" s="141" t="s">
        <v>231</v>
      </c>
      <c r="C790" s="142"/>
      <c r="G790" s="115" t="s">
        <v>229</v>
      </c>
      <c r="H790" s="125"/>
      <c r="I790" s="55"/>
    </row>
    <row r="791" spans="1:9" ht="18">
      <c r="A791" s="10" t="s">
        <v>213</v>
      </c>
      <c r="B791" s="143"/>
      <c r="C791" s="144"/>
      <c r="E791" s="6"/>
      <c r="F791" s="1"/>
      <c r="G791" s="121" t="s">
        <v>1102</v>
      </c>
      <c r="H791" s="122"/>
      <c r="I791" s="11" t="s">
        <v>644</v>
      </c>
    </row>
    <row r="792" spans="1:9" ht="12.75">
      <c r="A792" s="91" t="s">
        <v>409</v>
      </c>
      <c r="B792" s="88" t="s">
        <v>197</v>
      </c>
      <c r="C792" s="88" t="s">
        <v>1510</v>
      </c>
      <c r="D792" s="89" t="s">
        <v>406</v>
      </c>
      <c r="E792" s="89" t="s">
        <v>2233</v>
      </c>
      <c r="F792" s="89" t="s">
        <v>407</v>
      </c>
      <c r="G792" s="90" t="s">
        <v>644</v>
      </c>
      <c r="H792" s="90" t="s">
        <v>1103</v>
      </c>
      <c r="I792" s="14" t="s">
        <v>408</v>
      </c>
    </row>
    <row r="793" spans="1:8" ht="12.75">
      <c r="A793" s="15" t="s">
        <v>2170</v>
      </c>
      <c r="D793" s="5" t="s">
        <v>854</v>
      </c>
      <c r="E793" s="17">
        <v>10</v>
      </c>
      <c r="G793" s="6">
        <v>5.56</v>
      </c>
      <c r="H793" s="6">
        <f aca="true" t="shared" si="26" ref="H793:H820">SUM(E793*G793)</f>
        <v>55.599999999999994</v>
      </c>
    </row>
    <row r="794" spans="1:8" ht="12.75">
      <c r="A794" s="15" t="s">
        <v>2172</v>
      </c>
      <c r="D794" s="5" t="s">
        <v>855</v>
      </c>
      <c r="E794" s="17">
        <v>10</v>
      </c>
      <c r="G794" s="6">
        <v>6.67</v>
      </c>
      <c r="H794" s="6">
        <f t="shared" si="26"/>
        <v>66.7</v>
      </c>
    </row>
    <row r="795" spans="1:8" ht="12.75">
      <c r="A795" s="15" t="s">
        <v>796</v>
      </c>
      <c r="D795" s="5" t="s">
        <v>856</v>
      </c>
      <c r="E795" s="17">
        <v>20</v>
      </c>
      <c r="F795" s="5" t="s">
        <v>788</v>
      </c>
      <c r="G795" s="6">
        <v>7.79</v>
      </c>
      <c r="H795" s="6">
        <f t="shared" si="26"/>
        <v>155.8</v>
      </c>
    </row>
    <row r="796" spans="1:8" ht="12.75">
      <c r="A796" s="15" t="s">
        <v>797</v>
      </c>
      <c r="D796" s="5" t="s">
        <v>857</v>
      </c>
      <c r="E796" s="17">
        <v>100</v>
      </c>
      <c r="F796" s="5" t="s">
        <v>788</v>
      </c>
      <c r="G796" s="6">
        <v>0.56</v>
      </c>
      <c r="H796" s="6">
        <f t="shared" si="26"/>
        <v>56.00000000000001</v>
      </c>
    </row>
    <row r="797" spans="1:8" ht="12.75">
      <c r="A797" s="15" t="s">
        <v>1998</v>
      </c>
      <c r="D797" s="5" t="s">
        <v>858</v>
      </c>
      <c r="E797" s="17">
        <v>1</v>
      </c>
      <c r="G797" s="6">
        <v>4.45</v>
      </c>
      <c r="H797" s="6">
        <f t="shared" si="26"/>
        <v>4.45</v>
      </c>
    </row>
    <row r="798" spans="1:8" ht="12.75">
      <c r="A798" s="15" t="s">
        <v>420</v>
      </c>
      <c r="D798" s="5" t="s">
        <v>859</v>
      </c>
      <c r="E798" s="17">
        <v>80</v>
      </c>
      <c r="G798" s="6">
        <v>1.11</v>
      </c>
      <c r="H798" s="6">
        <f t="shared" si="26"/>
        <v>88.80000000000001</v>
      </c>
    </row>
    <row r="799" spans="1:8" ht="12.75">
      <c r="A799" s="15" t="s">
        <v>421</v>
      </c>
      <c r="D799" s="5" t="s">
        <v>860</v>
      </c>
      <c r="E799" s="17">
        <v>6</v>
      </c>
      <c r="G799" s="6">
        <v>12.24</v>
      </c>
      <c r="H799" s="6">
        <f t="shared" si="26"/>
        <v>73.44</v>
      </c>
    </row>
    <row r="800" spans="1:8" ht="12.75">
      <c r="A800" s="15" t="s">
        <v>422</v>
      </c>
      <c r="D800" s="5" t="s">
        <v>861</v>
      </c>
      <c r="E800" s="17">
        <v>5</v>
      </c>
      <c r="G800" s="6">
        <v>2.22</v>
      </c>
      <c r="H800" s="6">
        <f t="shared" si="26"/>
        <v>11.100000000000001</v>
      </c>
    </row>
    <row r="801" spans="1:8" ht="12.75">
      <c r="A801" s="15" t="s">
        <v>423</v>
      </c>
      <c r="D801" s="5" t="s">
        <v>862</v>
      </c>
      <c r="E801" s="17">
        <v>3</v>
      </c>
      <c r="G801" s="6">
        <v>15.57</v>
      </c>
      <c r="H801" s="6">
        <f t="shared" si="26"/>
        <v>46.71</v>
      </c>
    </row>
    <row r="802" spans="1:8" ht="12.75">
      <c r="A802" s="15" t="s">
        <v>424</v>
      </c>
      <c r="D802" s="5" t="s">
        <v>863</v>
      </c>
      <c r="E802" s="17">
        <v>12</v>
      </c>
      <c r="G802" s="6">
        <v>1.11</v>
      </c>
      <c r="H802" s="6">
        <f t="shared" si="26"/>
        <v>13.32</v>
      </c>
    </row>
    <row r="803" spans="1:9" ht="12.75">
      <c r="A803" s="15" t="s">
        <v>425</v>
      </c>
      <c r="D803" s="5" t="s">
        <v>864</v>
      </c>
      <c r="E803" s="17">
        <v>4</v>
      </c>
      <c r="G803" s="6">
        <v>139.05</v>
      </c>
      <c r="H803" s="6">
        <f t="shared" si="26"/>
        <v>556.2</v>
      </c>
      <c r="I803" s="6">
        <v>140</v>
      </c>
    </row>
    <row r="804" spans="1:8" ht="12.75">
      <c r="A804" s="15" t="s">
        <v>426</v>
      </c>
      <c r="D804" s="5" t="s">
        <v>865</v>
      </c>
      <c r="E804" s="17">
        <v>4</v>
      </c>
      <c r="G804" s="6">
        <v>83.43</v>
      </c>
      <c r="H804" s="6">
        <f t="shared" si="26"/>
        <v>333.72</v>
      </c>
    </row>
    <row r="805" spans="1:8" ht="12.75">
      <c r="A805" s="15" t="s">
        <v>427</v>
      </c>
      <c r="D805" s="5" t="s">
        <v>866</v>
      </c>
      <c r="E805" s="17">
        <v>8</v>
      </c>
      <c r="G805" s="6">
        <v>17.8</v>
      </c>
      <c r="H805" s="6">
        <f t="shared" si="26"/>
        <v>142.4</v>
      </c>
    </row>
    <row r="806" spans="1:8" ht="12.75">
      <c r="A806" s="15" t="s">
        <v>1999</v>
      </c>
      <c r="D806" s="5" t="s">
        <v>727</v>
      </c>
      <c r="E806" s="17">
        <v>1</v>
      </c>
      <c r="G806" s="6">
        <v>11.12</v>
      </c>
      <c r="H806" s="6">
        <f t="shared" si="26"/>
        <v>11.12</v>
      </c>
    </row>
    <row r="807" spans="1:8" ht="12.75">
      <c r="A807" s="15" t="s">
        <v>2000</v>
      </c>
      <c r="D807" s="5" t="s">
        <v>728</v>
      </c>
      <c r="E807" s="17">
        <v>2</v>
      </c>
      <c r="G807" s="6">
        <v>11.12</v>
      </c>
      <c r="H807" s="6">
        <f t="shared" si="26"/>
        <v>22.24</v>
      </c>
    </row>
    <row r="808" spans="1:8" ht="12.75">
      <c r="A808" s="15" t="s">
        <v>428</v>
      </c>
      <c r="D808" s="5" t="s">
        <v>729</v>
      </c>
      <c r="E808" s="17">
        <v>5</v>
      </c>
      <c r="G808" s="6">
        <v>6.67</v>
      </c>
      <c r="H808" s="6">
        <f t="shared" si="26"/>
        <v>33.35</v>
      </c>
    </row>
    <row r="809" spans="1:8" ht="12.75">
      <c r="A809" s="15" t="s">
        <v>2001</v>
      </c>
      <c r="D809" s="5" t="s">
        <v>730</v>
      </c>
      <c r="E809" s="17">
        <v>2</v>
      </c>
      <c r="G809" s="6">
        <v>4.45</v>
      </c>
      <c r="H809" s="6">
        <f t="shared" si="26"/>
        <v>8.9</v>
      </c>
    </row>
    <row r="810" spans="1:8" ht="25.5">
      <c r="A810" s="15" t="s">
        <v>2002</v>
      </c>
      <c r="D810" s="5" t="s">
        <v>731</v>
      </c>
      <c r="E810" s="17">
        <v>1</v>
      </c>
      <c r="G810" s="6">
        <v>27.81</v>
      </c>
      <c r="H810" s="6">
        <f t="shared" si="26"/>
        <v>27.81</v>
      </c>
    </row>
    <row r="811" spans="1:8" ht="12.75">
      <c r="A811" s="15" t="s">
        <v>311</v>
      </c>
      <c r="D811" s="5" t="s">
        <v>732</v>
      </c>
      <c r="E811" s="17">
        <v>10</v>
      </c>
      <c r="G811" s="6">
        <v>2.22</v>
      </c>
      <c r="H811" s="6">
        <f t="shared" si="26"/>
        <v>22.200000000000003</v>
      </c>
    </row>
    <row r="812" spans="1:8" ht="12.75">
      <c r="A812" s="15" t="s">
        <v>2003</v>
      </c>
      <c r="D812" s="5" t="s">
        <v>733</v>
      </c>
      <c r="E812" s="17">
        <v>2</v>
      </c>
      <c r="G812" s="6">
        <v>11.12</v>
      </c>
      <c r="H812" s="6">
        <f t="shared" si="26"/>
        <v>22.24</v>
      </c>
    </row>
    <row r="813" spans="1:8" ht="12.75">
      <c r="A813" s="15" t="s">
        <v>2004</v>
      </c>
      <c r="D813" s="5" t="s">
        <v>734</v>
      </c>
      <c r="E813" s="17">
        <v>1</v>
      </c>
      <c r="G813" s="6">
        <v>61.18</v>
      </c>
      <c r="H813" s="6">
        <f t="shared" si="26"/>
        <v>61.18</v>
      </c>
    </row>
    <row r="814" spans="1:8" ht="12.75">
      <c r="A814" s="15" t="s">
        <v>2005</v>
      </c>
      <c r="D814" s="5" t="s">
        <v>735</v>
      </c>
      <c r="E814" s="17">
        <v>1</v>
      </c>
      <c r="G814" s="6">
        <v>61.18</v>
      </c>
      <c r="H814" s="6">
        <f t="shared" si="26"/>
        <v>61.18</v>
      </c>
    </row>
    <row r="815" spans="1:8" ht="12.75">
      <c r="A815" s="15" t="s">
        <v>429</v>
      </c>
      <c r="D815" s="5" t="s">
        <v>736</v>
      </c>
      <c r="E815" s="17">
        <v>10</v>
      </c>
      <c r="F815" s="5" t="s">
        <v>2378</v>
      </c>
      <c r="G815" s="6">
        <v>13.35</v>
      </c>
      <c r="H815" s="6">
        <f t="shared" si="26"/>
        <v>133.5</v>
      </c>
    </row>
    <row r="816" spans="1:8" ht="12.75">
      <c r="A816" s="15" t="s">
        <v>2006</v>
      </c>
      <c r="D816" s="5" t="s">
        <v>1126</v>
      </c>
      <c r="E816" s="17">
        <v>48</v>
      </c>
      <c r="G816" s="6">
        <v>2.22</v>
      </c>
      <c r="H816" s="6">
        <f t="shared" si="26"/>
        <v>106.56</v>
      </c>
    </row>
    <row r="817" spans="1:8" ht="12.75">
      <c r="A817" s="15" t="s">
        <v>1648</v>
      </c>
      <c r="D817" s="5" t="s">
        <v>1127</v>
      </c>
      <c r="E817" s="17">
        <v>4</v>
      </c>
      <c r="G817" s="6">
        <v>5.56</v>
      </c>
      <c r="H817" s="6">
        <f t="shared" si="26"/>
        <v>22.24</v>
      </c>
    </row>
    <row r="818" spans="1:8" ht="12.75">
      <c r="A818" s="15" t="s">
        <v>1649</v>
      </c>
      <c r="D818" s="5" t="s">
        <v>1128</v>
      </c>
      <c r="E818" s="17">
        <v>50</v>
      </c>
      <c r="G818" s="6">
        <v>2.22</v>
      </c>
      <c r="H818" s="6">
        <f t="shared" si="26"/>
        <v>111.00000000000001</v>
      </c>
    </row>
    <row r="819" spans="1:8" ht="12.75">
      <c r="A819" s="15" t="s">
        <v>1650</v>
      </c>
      <c r="D819" s="5" t="s">
        <v>1129</v>
      </c>
      <c r="E819" s="17">
        <v>16</v>
      </c>
      <c r="G819" s="6">
        <v>1.11</v>
      </c>
      <c r="H819" s="6">
        <f t="shared" si="26"/>
        <v>17.76</v>
      </c>
    </row>
    <row r="820" spans="1:8" ht="12.75">
      <c r="A820" s="15" t="s">
        <v>1727</v>
      </c>
      <c r="D820" s="5" t="s">
        <v>1130</v>
      </c>
      <c r="E820" s="17">
        <v>6</v>
      </c>
      <c r="F820" s="5" t="s">
        <v>2378</v>
      </c>
      <c r="G820" s="6">
        <v>22.25</v>
      </c>
      <c r="H820" s="6">
        <f t="shared" si="26"/>
        <v>133.5</v>
      </c>
    </row>
    <row r="821" spans="1:9" ht="23.25">
      <c r="A821" s="56" t="s">
        <v>1690</v>
      </c>
      <c r="B821" s="141" t="s">
        <v>231</v>
      </c>
      <c r="C821" s="142"/>
      <c r="G821" s="115" t="s">
        <v>229</v>
      </c>
      <c r="H821" s="125"/>
      <c r="I821" s="55"/>
    </row>
    <row r="822" spans="1:9" ht="18">
      <c r="A822" s="10" t="s">
        <v>213</v>
      </c>
      <c r="B822" s="143"/>
      <c r="C822" s="144"/>
      <c r="E822" s="6"/>
      <c r="F822" s="1"/>
      <c r="G822" s="121" t="s">
        <v>1102</v>
      </c>
      <c r="H822" s="122"/>
      <c r="I822" s="11" t="s">
        <v>644</v>
      </c>
    </row>
    <row r="823" spans="1:9" ht="12.75">
      <c r="A823" s="91" t="s">
        <v>409</v>
      </c>
      <c r="B823" s="88" t="s">
        <v>197</v>
      </c>
      <c r="C823" s="88" t="s">
        <v>1510</v>
      </c>
      <c r="D823" s="89" t="s">
        <v>406</v>
      </c>
      <c r="E823" s="89" t="s">
        <v>2233</v>
      </c>
      <c r="F823" s="89" t="s">
        <v>407</v>
      </c>
      <c r="G823" s="90" t="s">
        <v>644</v>
      </c>
      <c r="H823" s="90" t="s">
        <v>1103</v>
      </c>
      <c r="I823" s="14" t="s">
        <v>408</v>
      </c>
    </row>
    <row r="824" spans="1:8" ht="12.75">
      <c r="A824" s="15" t="s">
        <v>602</v>
      </c>
      <c r="D824" s="5" t="s">
        <v>2323</v>
      </c>
      <c r="E824" s="17">
        <v>24</v>
      </c>
      <c r="F824" s="5" t="s">
        <v>1464</v>
      </c>
      <c r="G824" s="6">
        <v>2.22</v>
      </c>
      <c r="H824" s="6">
        <f>SUM(E824*G824)</f>
        <v>53.28</v>
      </c>
    </row>
    <row r="825" spans="1:8" ht="12.75">
      <c r="A825" s="15" t="s">
        <v>786</v>
      </c>
      <c r="D825" s="5" t="s">
        <v>1932</v>
      </c>
      <c r="E825" s="17">
        <v>24</v>
      </c>
      <c r="F825" s="5" t="s">
        <v>1464</v>
      </c>
      <c r="G825" s="6">
        <v>16.69</v>
      </c>
      <c r="H825" s="6">
        <f>SUM(E825*G825)</f>
        <v>400.56000000000006</v>
      </c>
    </row>
    <row r="826" spans="1:8" ht="12.75">
      <c r="A826" s="15" t="s">
        <v>1931</v>
      </c>
      <c r="D826" s="5" t="s">
        <v>1933</v>
      </c>
      <c r="E826" s="17">
        <v>2</v>
      </c>
      <c r="F826" s="5" t="s">
        <v>2397</v>
      </c>
      <c r="G826" s="6">
        <v>19.44</v>
      </c>
      <c r="H826" s="6">
        <f>SUM(E826*G826)</f>
        <v>38.88</v>
      </c>
    </row>
    <row r="827" spans="1:8" ht="12.75">
      <c r="A827" s="15" t="s">
        <v>2007</v>
      </c>
      <c r="D827" s="5" t="s">
        <v>281</v>
      </c>
      <c r="E827" s="17">
        <v>8</v>
      </c>
      <c r="F827" s="5" t="s">
        <v>2397</v>
      </c>
      <c r="G827" s="6">
        <v>25.92</v>
      </c>
      <c r="H827" s="6">
        <f>SUM(E827*G827)</f>
        <v>207.36</v>
      </c>
    </row>
    <row r="828" spans="1:8" ht="12.75">
      <c r="A828" s="15" t="s">
        <v>2008</v>
      </c>
      <c r="D828" s="5" t="s">
        <v>282</v>
      </c>
      <c r="E828" s="17">
        <v>8</v>
      </c>
      <c r="F828" s="5" t="s">
        <v>2397</v>
      </c>
      <c r="G828" s="6">
        <v>25.92</v>
      </c>
      <c r="H828" s="6">
        <f>SUM(E828*G828)</f>
        <v>207.36</v>
      </c>
    </row>
    <row r="829" spans="1:9" ht="12.75">
      <c r="A829" s="20" t="s">
        <v>1876</v>
      </c>
      <c r="B829" s="20"/>
      <c r="C829" s="20"/>
      <c r="D829" s="21"/>
      <c r="E829" s="22"/>
      <c r="F829" s="21"/>
      <c r="G829" s="23"/>
      <c r="H829" s="23">
        <f>SUM(H778:H828)</f>
        <v>3958.0499999999997</v>
      </c>
      <c r="I829" s="23"/>
    </row>
    <row r="830" spans="1:9" ht="12.75">
      <c r="A830" s="24"/>
      <c r="B830" s="24"/>
      <c r="C830" s="24"/>
      <c r="G830" s="54"/>
      <c r="H830" s="34"/>
      <c r="I830" s="55"/>
    </row>
    <row r="831" spans="1:9" ht="23.25">
      <c r="A831" s="56" t="s">
        <v>1690</v>
      </c>
      <c r="B831" s="141" t="s">
        <v>231</v>
      </c>
      <c r="C831" s="142"/>
      <c r="G831" s="115" t="s">
        <v>229</v>
      </c>
      <c r="H831" s="125"/>
      <c r="I831" s="55"/>
    </row>
    <row r="832" spans="1:9" ht="18">
      <c r="A832" s="10" t="s">
        <v>2329</v>
      </c>
      <c r="B832" s="143"/>
      <c r="C832" s="144"/>
      <c r="E832" s="6"/>
      <c r="F832" s="1"/>
      <c r="G832" s="121" t="s">
        <v>1102</v>
      </c>
      <c r="H832" s="122"/>
      <c r="I832" s="11" t="s">
        <v>644</v>
      </c>
    </row>
    <row r="833" spans="1:9" ht="12.75">
      <c r="A833" s="91" t="s">
        <v>409</v>
      </c>
      <c r="B833" s="91"/>
      <c r="C833" s="91"/>
      <c r="D833" s="89" t="s">
        <v>406</v>
      </c>
      <c r="E833" s="89" t="s">
        <v>2233</v>
      </c>
      <c r="F833" s="89" t="s">
        <v>407</v>
      </c>
      <c r="G833" s="90" t="s">
        <v>644</v>
      </c>
      <c r="H833" s="90" t="s">
        <v>1103</v>
      </c>
      <c r="I833" s="14" t="s">
        <v>408</v>
      </c>
    </row>
    <row r="834" spans="1:8" ht="25.5">
      <c r="A834" s="15" t="s">
        <v>1481</v>
      </c>
      <c r="D834" s="5" t="s">
        <v>1131</v>
      </c>
      <c r="E834" s="17">
        <v>1</v>
      </c>
      <c r="F834" s="5" t="s">
        <v>788</v>
      </c>
      <c r="G834" s="6">
        <v>122.36</v>
      </c>
      <c r="H834" s="6">
        <f aca="true" t="shared" si="27" ref="H834:H848">SUM(E834*G834)</f>
        <v>122.36</v>
      </c>
    </row>
    <row r="835" spans="1:8" ht="12.75">
      <c r="A835" s="15" t="s">
        <v>1316</v>
      </c>
      <c r="D835" s="5" t="s">
        <v>2156</v>
      </c>
      <c r="E835" s="17">
        <v>1</v>
      </c>
      <c r="F835" s="5" t="s">
        <v>788</v>
      </c>
      <c r="G835" s="6">
        <v>83.43</v>
      </c>
      <c r="H835" s="6">
        <f t="shared" si="27"/>
        <v>83.43</v>
      </c>
    </row>
    <row r="836" spans="1:8" ht="12.75">
      <c r="A836" s="15" t="s">
        <v>1731</v>
      </c>
      <c r="D836" s="5" t="s">
        <v>2157</v>
      </c>
      <c r="E836" s="17">
        <v>1</v>
      </c>
      <c r="G836" s="6">
        <v>133.49</v>
      </c>
      <c r="H836" s="6">
        <f t="shared" si="27"/>
        <v>133.49</v>
      </c>
    </row>
    <row r="837" spans="1:8" ht="12.75">
      <c r="A837" s="15" t="s">
        <v>1735</v>
      </c>
      <c r="D837" s="5" t="s">
        <v>2158</v>
      </c>
      <c r="E837" s="17">
        <v>1</v>
      </c>
      <c r="G837" s="6">
        <v>83.43</v>
      </c>
      <c r="H837" s="6">
        <f t="shared" si="27"/>
        <v>83.43</v>
      </c>
    </row>
    <row r="838" spans="1:8" ht="12.75">
      <c r="A838" s="15" t="s">
        <v>2009</v>
      </c>
      <c r="D838" s="5" t="s">
        <v>2160</v>
      </c>
      <c r="E838" s="17">
        <v>1</v>
      </c>
      <c r="G838" s="6">
        <v>5.56</v>
      </c>
      <c r="H838" s="6">
        <f t="shared" si="27"/>
        <v>5.56</v>
      </c>
    </row>
    <row r="839" spans="1:9" ht="12.75">
      <c r="A839" s="15" t="s">
        <v>1738</v>
      </c>
      <c r="D839" s="5" t="s">
        <v>2161</v>
      </c>
      <c r="E839" s="17">
        <v>2</v>
      </c>
      <c r="G839" s="6">
        <v>444.96</v>
      </c>
      <c r="H839" s="6">
        <f t="shared" si="27"/>
        <v>889.92</v>
      </c>
      <c r="I839" s="6">
        <v>450</v>
      </c>
    </row>
    <row r="840" spans="1:8" ht="12.75">
      <c r="A840" s="15" t="s">
        <v>1739</v>
      </c>
      <c r="D840" s="5" t="s">
        <v>2163</v>
      </c>
      <c r="E840" s="17">
        <v>50</v>
      </c>
      <c r="G840" s="6">
        <v>1.11</v>
      </c>
      <c r="H840" s="6">
        <f t="shared" si="27"/>
        <v>55.50000000000001</v>
      </c>
    </row>
    <row r="841" spans="1:8" ht="12.75">
      <c r="A841" s="15" t="s">
        <v>1740</v>
      </c>
      <c r="D841" s="5" t="s">
        <v>2165</v>
      </c>
      <c r="E841" s="17">
        <v>10</v>
      </c>
      <c r="G841" s="6">
        <v>88.99</v>
      </c>
      <c r="H841" s="6">
        <f t="shared" si="27"/>
        <v>889.9</v>
      </c>
    </row>
    <row r="842" spans="1:8" ht="12.75">
      <c r="A842" s="15" t="s">
        <v>349</v>
      </c>
      <c r="D842" s="5" t="s">
        <v>2167</v>
      </c>
      <c r="E842" s="17">
        <v>3</v>
      </c>
      <c r="G842" s="6">
        <v>27.81</v>
      </c>
      <c r="H842" s="6">
        <f t="shared" si="27"/>
        <v>83.42999999999999</v>
      </c>
    </row>
    <row r="843" spans="1:8" ht="12.75">
      <c r="A843" s="15" t="s">
        <v>1741</v>
      </c>
      <c r="D843" s="5" t="s">
        <v>2169</v>
      </c>
      <c r="E843" s="17">
        <v>2</v>
      </c>
      <c r="G843" s="6">
        <v>22.25</v>
      </c>
      <c r="H843" s="6">
        <f t="shared" si="27"/>
        <v>44.5</v>
      </c>
    </row>
    <row r="844" spans="1:8" ht="12.75">
      <c r="A844" s="15" t="s">
        <v>1742</v>
      </c>
      <c r="D844" s="5" t="s">
        <v>2171</v>
      </c>
      <c r="E844" s="17">
        <v>30</v>
      </c>
      <c r="G844" s="6">
        <v>4.45</v>
      </c>
      <c r="H844" s="6">
        <f t="shared" si="27"/>
        <v>133.5</v>
      </c>
    </row>
    <row r="845" spans="1:8" ht="12.75">
      <c r="A845" s="15" t="s">
        <v>1743</v>
      </c>
      <c r="D845" s="5" t="s">
        <v>2173</v>
      </c>
      <c r="E845" s="17">
        <v>12</v>
      </c>
      <c r="G845" s="6">
        <v>1.11</v>
      </c>
      <c r="H845" s="6">
        <f t="shared" si="27"/>
        <v>13.32</v>
      </c>
    </row>
    <row r="846" spans="1:9" ht="12.75">
      <c r="A846" s="15" t="s">
        <v>1744</v>
      </c>
      <c r="D846" s="5" t="s">
        <v>2174</v>
      </c>
      <c r="E846" s="17">
        <v>5</v>
      </c>
      <c r="G846" s="6">
        <v>556.2</v>
      </c>
      <c r="H846" s="6">
        <f t="shared" si="27"/>
        <v>2781</v>
      </c>
      <c r="I846" s="6">
        <v>560</v>
      </c>
    </row>
    <row r="847" spans="1:8" ht="12.75">
      <c r="A847" s="15" t="s">
        <v>410</v>
      </c>
      <c r="D847" s="5" t="s">
        <v>2176</v>
      </c>
      <c r="E847" s="17">
        <v>48</v>
      </c>
      <c r="G847" s="6">
        <v>1.11</v>
      </c>
      <c r="H847" s="6">
        <f t="shared" si="27"/>
        <v>53.28</v>
      </c>
    </row>
    <row r="848" spans="1:8" ht="12.75">
      <c r="A848" s="15" t="s">
        <v>411</v>
      </c>
      <c r="D848" s="5" t="s">
        <v>1132</v>
      </c>
      <c r="E848" s="17">
        <v>6</v>
      </c>
      <c r="G848" s="6">
        <v>33.37</v>
      </c>
      <c r="H848" s="6">
        <f t="shared" si="27"/>
        <v>200.21999999999997</v>
      </c>
    </row>
    <row r="849" spans="1:9" ht="23.25">
      <c r="A849" s="56" t="s">
        <v>1690</v>
      </c>
      <c r="B849" s="141" t="s">
        <v>231</v>
      </c>
      <c r="C849" s="142"/>
      <c r="G849" s="115" t="s">
        <v>229</v>
      </c>
      <c r="H849" s="125"/>
      <c r="I849" s="55"/>
    </row>
    <row r="850" spans="1:9" ht="18">
      <c r="A850" s="10" t="s">
        <v>214</v>
      </c>
      <c r="B850" s="143"/>
      <c r="C850" s="144"/>
      <c r="E850" s="6"/>
      <c r="F850" s="1"/>
      <c r="G850" s="121" t="s">
        <v>1102</v>
      </c>
      <c r="H850" s="122"/>
      <c r="I850" s="11" t="s">
        <v>644</v>
      </c>
    </row>
    <row r="851" spans="1:9" ht="12.75">
      <c r="A851" s="91" t="s">
        <v>409</v>
      </c>
      <c r="B851" s="88" t="s">
        <v>197</v>
      </c>
      <c r="C851" s="88" t="s">
        <v>1510</v>
      </c>
      <c r="D851" s="89" t="s">
        <v>406</v>
      </c>
      <c r="E851" s="89" t="s">
        <v>2233</v>
      </c>
      <c r="F851" s="89" t="s">
        <v>407</v>
      </c>
      <c r="G851" s="90" t="s">
        <v>644</v>
      </c>
      <c r="H851" s="90" t="s">
        <v>1103</v>
      </c>
      <c r="I851" s="14" t="s">
        <v>408</v>
      </c>
    </row>
    <row r="852" spans="1:9" ht="12.75">
      <c r="A852" s="15" t="s">
        <v>412</v>
      </c>
      <c r="D852" s="5" t="s">
        <v>1133</v>
      </c>
      <c r="E852" s="17">
        <v>3</v>
      </c>
      <c r="G852" s="6">
        <v>556.2</v>
      </c>
      <c r="H852" s="6">
        <f aca="true" t="shared" si="28" ref="H852:H866">SUM(E852*G852)</f>
        <v>1668.6000000000001</v>
      </c>
      <c r="I852" s="6">
        <v>560</v>
      </c>
    </row>
    <row r="853" spans="1:9" ht="12.75">
      <c r="A853" s="15" t="s">
        <v>413</v>
      </c>
      <c r="D853" s="5" t="s">
        <v>1134</v>
      </c>
      <c r="E853" s="17">
        <v>1</v>
      </c>
      <c r="G853" s="6">
        <v>222.48</v>
      </c>
      <c r="H853" s="6">
        <f t="shared" si="28"/>
        <v>222.48</v>
      </c>
      <c r="I853" s="6">
        <v>225</v>
      </c>
    </row>
    <row r="854" spans="1:8" ht="12.75">
      <c r="A854" s="15" t="s">
        <v>414</v>
      </c>
      <c r="D854" s="5" t="s">
        <v>1135</v>
      </c>
      <c r="E854" s="17">
        <v>12</v>
      </c>
      <c r="G854" s="6">
        <v>16.69</v>
      </c>
      <c r="H854" s="6">
        <f t="shared" si="28"/>
        <v>200.28000000000003</v>
      </c>
    </row>
    <row r="855" spans="1:8" ht="12.75">
      <c r="A855" s="15" t="s">
        <v>869</v>
      </c>
      <c r="D855" s="5" t="s">
        <v>1136</v>
      </c>
      <c r="E855" s="17">
        <v>1</v>
      </c>
      <c r="F855" s="5" t="s">
        <v>788</v>
      </c>
      <c r="G855" s="6">
        <v>71.19</v>
      </c>
      <c r="H855" s="6">
        <f t="shared" si="28"/>
        <v>71.19</v>
      </c>
    </row>
    <row r="856" spans="1:8" ht="12.75">
      <c r="A856" s="15" t="s">
        <v>1983</v>
      </c>
      <c r="D856" s="5" t="s">
        <v>2319</v>
      </c>
      <c r="E856" s="17">
        <v>1</v>
      </c>
      <c r="F856" s="5" t="s">
        <v>1464</v>
      </c>
      <c r="G856" s="6">
        <v>4.45</v>
      </c>
      <c r="H856" s="6">
        <f t="shared" si="28"/>
        <v>4.45</v>
      </c>
    </row>
    <row r="857" spans="1:8" ht="12.75">
      <c r="A857" s="15" t="s">
        <v>1317</v>
      </c>
      <c r="D857" s="5" t="s">
        <v>1318</v>
      </c>
      <c r="E857" s="17">
        <v>1</v>
      </c>
      <c r="F857" s="5" t="s">
        <v>2397</v>
      </c>
      <c r="G857" s="6">
        <v>143.64</v>
      </c>
      <c r="H857" s="6">
        <f t="shared" si="28"/>
        <v>143.64</v>
      </c>
    </row>
    <row r="858" spans="1:8" ht="12.75">
      <c r="A858" s="15" t="s">
        <v>1324</v>
      </c>
      <c r="D858" s="5" t="s">
        <v>1319</v>
      </c>
      <c r="E858" s="17">
        <v>3</v>
      </c>
      <c r="F858" s="5" t="s">
        <v>2397</v>
      </c>
      <c r="G858" s="6">
        <v>13.35</v>
      </c>
      <c r="H858" s="6">
        <f t="shared" si="28"/>
        <v>40.05</v>
      </c>
    </row>
    <row r="859" spans="1:8" ht="12.75">
      <c r="A859" s="15" t="s">
        <v>1325</v>
      </c>
      <c r="D859" s="5" t="s">
        <v>1320</v>
      </c>
      <c r="E859" s="17">
        <v>3</v>
      </c>
      <c r="F859" s="5" t="s">
        <v>2397</v>
      </c>
      <c r="G859" s="6">
        <v>13.35</v>
      </c>
      <c r="H859" s="6">
        <f t="shared" si="28"/>
        <v>40.05</v>
      </c>
    </row>
    <row r="860" spans="1:8" ht="12.75">
      <c r="A860" s="15" t="s">
        <v>1326</v>
      </c>
      <c r="D860" s="5" t="s">
        <v>1321</v>
      </c>
      <c r="E860" s="17">
        <v>3</v>
      </c>
      <c r="F860" s="5" t="s">
        <v>2397</v>
      </c>
      <c r="G860" s="6">
        <v>13.35</v>
      </c>
      <c r="H860" s="6">
        <f t="shared" si="28"/>
        <v>40.05</v>
      </c>
    </row>
    <row r="861" spans="1:8" ht="12.75">
      <c r="A861" s="15" t="s">
        <v>1327</v>
      </c>
      <c r="D861" s="5" t="s">
        <v>1322</v>
      </c>
      <c r="E861" s="17">
        <v>3</v>
      </c>
      <c r="F861" s="5" t="s">
        <v>2397</v>
      </c>
      <c r="G861" s="6">
        <v>13.35</v>
      </c>
      <c r="H861" s="6">
        <f t="shared" si="28"/>
        <v>40.05</v>
      </c>
    </row>
    <row r="862" spans="1:8" ht="38.25">
      <c r="A862" s="15" t="s">
        <v>430</v>
      </c>
      <c r="D862" s="5" t="s">
        <v>1323</v>
      </c>
      <c r="E862" s="17">
        <v>4</v>
      </c>
      <c r="F862" s="5" t="s">
        <v>2397</v>
      </c>
      <c r="G862" s="6">
        <v>19.44</v>
      </c>
      <c r="H862" s="6">
        <f t="shared" si="28"/>
        <v>77.76</v>
      </c>
    </row>
    <row r="863" spans="1:8" ht="12.75">
      <c r="A863" s="15" t="s">
        <v>1934</v>
      </c>
      <c r="D863" s="5" t="s">
        <v>1935</v>
      </c>
      <c r="E863" s="17">
        <v>3</v>
      </c>
      <c r="F863" s="5" t="s">
        <v>2397</v>
      </c>
      <c r="G863" s="6">
        <v>189.11</v>
      </c>
      <c r="H863" s="6">
        <f t="shared" si="28"/>
        <v>567.33</v>
      </c>
    </row>
    <row r="864" spans="1:8" ht="12.75">
      <c r="A864" s="15" t="s">
        <v>1936</v>
      </c>
      <c r="D864" s="5" t="s">
        <v>186</v>
      </c>
      <c r="E864" s="17">
        <v>2</v>
      </c>
      <c r="F864" s="5" t="s">
        <v>2397</v>
      </c>
      <c r="G864" s="6">
        <v>55.62</v>
      </c>
      <c r="H864" s="6">
        <f t="shared" si="28"/>
        <v>111.24</v>
      </c>
    </row>
    <row r="865" spans="1:8" ht="12.75">
      <c r="A865" s="15" t="s">
        <v>1821</v>
      </c>
      <c r="D865" s="5" t="s">
        <v>1822</v>
      </c>
      <c r="E865" s="17">
        <v>4</v>
      </c>
      <c r="F865" s="5" t="s">
        <v>2397</v>
      </c>
      <c r="G865" s="6">
        <v>13.35</v>
      </c>
      <c r="H865" s="6">
        <f t="shared" si="28"/>
        <v>53.4</v>
      </c>
    </row>
    <row r="866" spans="1:8" ht="12.75">
      <c r="A866" s="15" t="s">
        <v>301</v>
      </c>
      <c r="D866" s="5" t="s">
        <v>302</v>
      </c>
      <c r="E866" s="17">
        <v>1000</v>
      </c>
      <c r="F866" s="5" t="s">
        <v>2397</v>
      </c>
      <c r="G866" s="6">
        <v>0.11</v>
      </c>
      <c r="H866" s="6">
        <f t="shared" si="28"/>
        <v>110</v>
      </c>
    </row>
    <row r="867" spans="1:9" ht="12.75">
      <c r="A867" s="20" t="s">
        <v>1876</v>
      </c>
      <c r="B867" s="20"/>
      <c r="C867" s="20"/>
      <c r="D867" s="21"/>
      <c r="E867" s="22"/>
      <c r="F867" s="21"/>
      <c r="G867" s="23"/>
      <c r="H867" s="23">
        <f>SUM(H834:H866)</f>
        <v>8963.41</v>
      </c>
      <c r="I867" s="23"/>
    </row>
    <row r="868" spans="1:3" ht="12.75">
      <c r="A868" s="24"/>
      <c r="B868" s="24"/>
      <c r="C868" s="24"/>
    </row>
    <row r="869" spans="1:3" ht="23.25">
      <c r="A869" s="56" t="s">
        <v>1690</v>
      </c>
      <c r="B869" s="141" t="s">
        <v>231</v>
      </c>
      <c r="C869" s="142"/>
    </row>
    <row r="870" spans="1:6" ht="18">
      <c r="A870" s="10" t="s">
        <v>2089</v>
      </c>
      <c r="B870" s="143"/>
      <c r="C870" s="144"/>
      <c r="E870" s="6"/>
      <c r="F870" s="7"/>
    </row>
    <row r="871" spans="1:6" ht="51">
      <c r="A871" s="51" t="s">
        <v>1200</v>
      </c>
      <c r="B871" s="51"/>
      <c r="C871" s="51"/>
      <c r="E871" s="6"/>
      <c r="F871" s="7"/>
    </row>
    <row r="872" spans="1:8" ht="76.5">
      <c r="A872" s="51" t="s">
        <v>519</v>
      </c>
      <c r="B872" s="51"/>
      <c r="C872" s="51"/>
      <c r="E872" s="6"/>
      <c r="F872" s="7"/>
      <c r="G872" s="115" t="s">
        <v>229</v>
      </c>
      <c r="H872" s="126"/>
    </row>
    <row r="873" spans="1:9" ht="51">
      <c r="A873" s="51" t="s">
        <v>1201</v>
      </c>
      <c r="B873" s="51"/>
      <c r="C873" s="51"/>
      <c r="E873" s="6"/>
      <c r="F873" s="1"/>
      <c r="G873" s="121" t="s">
        <v>1102</v>
      </c>
      <c r="H873" s="122"/>
      <c r="I873" s="11" t="s">
        <v>644</v>
      </c>
    </row>
    <row r="874" spans="1:9" ht="12.75">
      <c r="A874" s="91" t="s">
        <v>409</v>
      </c>
      <c r="B874" s="88" t="s">
        <v>197</v>
      </c>
      <c r="C874" s="88" t="s">
        <v>1510</v>
      </c>
      <c r="D874" s="89" t="s">
        <v>406</v>
      </c>
      <c r="E874" s="89" t="s">
        <v>2233</v>
      </c>
      <c r="F874" s="89" t="s">
        <v>407</v>
      </c>
      <c r="G874" s="90" t="s">
        <v>644</v>
      </c>
      <c r="H874" s="90" t="s">
        <v>1103</v>
      </c>
      <c r="I874" s="14" t="s">
        <v>408</v>
      </c>
    </row>
    <row r="875" spans="1:9" ht="12.75">
      <c r="A875" s="15" t="s">
        <v>77</v>
      </c>
      <c r="D875" s="5" t="s">
        <v>1728</v>
      </c>
      <c r="E875" s="17">
        <v>2</v>
      </c>
      <c r="G875" s="6">
        <v>1668.6</v>
      </c>
      <c r="H875" s="6">
        <f aca="true" t="shared" si="29" ref="H875:H884">SUM(E875*G875)</f>
        <v>3337.2</v>
      </c>
      <c r="I875" s="6">
        <v>1700</v>
      </c>
    </row>
    <row r="876" spans="1:9" ht="12.75">
      <c r="A876" s="15" t="s">
        <v>78</v>
      </c>
      <c r="D876" s="5" t="s">
        <v>1729</v>
      </c>
      <c r="E876" s="17">
        <v>14</v>
      </c>
      <c r="G876" s="6">
        <v>166.86</v>
      </c>
      <c r="H876" s="6">
        <f t="shared" si="29"/>
        <v>2336.04</v>
      </c>
      <c r="I876" s="6">
        <v>175</v>
      </c>
    </row>
    <row r="877" spans="1:9" ht="12.75">
      <c r="A877" s="15" t="s">
        <v>1221</v>
      </c>
      <c r="D877" s="5" t="s">
        <v>1730</v>
      </c>
      <c r="E877" s="17">
        <v>1</v>
      </c>
      <c r="F877" s="5" t="s">
        <v>1328</v>
      </c>
      <c r="G877" s="6">
        <v>25585.2</v>
      </c>
      <c r="H877" s="6">
        <f t="shared" si="29"/>
        <v>25585.2</v>
      </c>
      <c r="I877" s="6">
        <v>25600</v>
      </c>
    </row>
    <row r="878" spans="1:9" ht="12.75">
      <c r="A878" s="15" t="s">
        <v>1329</v>
      </c>
      <c r="D878" s="5" t="s">
        <v>1732</v>
      </c>
      <c r="E878" s="17">
        <v>3</v>
      </c>
      <c r="F878" s="5" t="s">
        <v>788</v>
      </c>
      <c r="G878" s="6">
        <v>278.1</v>
      </c>
      <c r="H878" s="6">
        <f t="shared" si="29"/>
        <v>834.3000000000001</v>
      </c>
      <c r="I878" s="6">
        <v>280</v>
      </c>
    </row>
    <row r="879" spans="1:9" ht="12.75">
      <c r="A879" s="15" t="s">
        <v>83</v>
      </c>
      <c r="D879" s="5" t="s">
        <v>1733</v>
      </c>
      <c r="E879" s="17">
        <v>1</v>
      </c>
      <c r="F879" s="5" t="s">
        <v>1823</v>
      </c>
      <c r="G879" s="6">
        <v>13348.8</v>
      </c>
      <c r="H879" s="6">
        <f t="shared" si="29"/>
        <v>13348.8</v>
      </c>
      <c r="I879" s="6">
        <v>13400</v>
      </c>
    </row>
    <row r="880" spans="1:8" ht="12.75">
      <c r="A880" s="15" t="s">
        <v>2010</v>
      </c>
      <c r="D880" s="5" t="s">
        <v>1734</v>
      </c>
      <c r="E880" s="17">
        <v>6</v>
      </c>
      <c r="G880" s="6">
        <v>3.34</v>
      </c>
      <c r="H880" s="6">
        <f t="shared" si="29"/>
        <v>20.04</v>
      </c>
    </row>
    <row r="881" spans="1:9" ht="25.5">
      <c r="A881" s="15" t="s">
        <v>1202</v>
      </c>
      <c r="D881" s="5" t="s">
        <v>1736</v>
      </c>
      <c r="E881" s="17">
        <v>1</v>
      </c>
      <c r="G881" s="6">
        <v>7786.8</v>
      </c>
      <c r="H881" s="6">
        <f t="shared" si="29"/>
        <v>7786.8</v>
      </c>
      <c r="I881" s="6">
        <v>7800</v>
      </c>
    </row>
    <row r="882" spans="1:9" ht="51">
      <c r="A882" s="15" t="s">
        <v>21</v>
      </c>
      <c r="D882" s="5" t="s">
        <v>1737</v>
      </c>
      <c r="E882" s="17">
        <v>2</v>
      </c>
      <c r="F882" s="5" t="s">
        <v>2397</v>
      </c>
      <c r="G882" s="6">
        <v>6674.4</v>
      </c>
      <c r="H882" s="6">
        <f t="shared" si="29"/>
        <v>13348.8</v>
      </c>
      <c r="I882" s="6">
        <v>6700</v>
      </c>
    </row>
    <row r="883" spans="1:9" ht="25.5">
      <c r="A883" s="15" t="s">
        <v>303</v>
      </c>
      <c r="D883" s="5" t="s">
        <v>304</v>
      </c>
      <c r="E883" s="17">
        <v>6</v>
      </c>
      <c r="F883" s="5" t="s">
        <v>2397</v>
      </c>
      <c r="G883" s="6">
        <v>2781</v>
      </c>
      <c r="H883" s="6">
        <f t="shared" si="29"/>
        <v>16686</v>
      </c>
      <c r="I883" s="6">
        <v>2800</v>
      </c>
    </row>
    <row r="884" spans="1:8" ht="12.75">
      <c r="A884" s="15" t="s">
        <v>305</v>
      </c>
      <c r="D884" s="5" t="s">
        <v>306</v>
      </c>
      <c r="E884" s="17">
        <v>50</v>
      </c>
      <c r="F884" s="5" t="s">
        <v>2397</v>
      </c>
      <c r="G884" s="6">
        <v>38.93</v>
      </c>
      <c r="H884" s="6">
        <f t="shared" si="29"/>
        <v>1946.5</v>
      </c>
    </row>
    <row r="885" spans="1:9" ht="12.75">
      <c r="A885" s="20" t="s">
        <v>1876</v>
      </c>
      <c r="B885" s="20"/>
      <c r="C885" s="20"/>
      <c r="D885" s="21"/>
      <c r="E885" s="22"/>
      <c r="F885" s="21"/>
      <c r="G885" s="23"/>
      <c r="H885" s="23">
        <f>SUM(H875:H884)</f>
        <v>85229.68000000001</v>
      </c>
      <c r="I885" s="23"/>
    </row>
    <row r="886" spans="1:3" ht="12.75">
      <c r="A886" s="24"/>
      <c r="B886" s="24"/>
      <c r="C886" s="24"/>
    </row>
    <row r="887" spans="1:9" ht="23.25">
      <c r="A887" s="56" t="s">
        <v>1690</v>
      </c>
      <c r="B887" s="141" t="s">
        <v>231</v>
      </c>
      <c r="C887" s="142"/>
      <c r="G887" s="115" t="s">
        <v>229</v>
      </c>
      <c r="H887" s="125"/>
      <c r="I887" s="61"/>
    </row>
    <row r="888" spans="1:9" ht="18">
      <c r="A888" s="10" t="s">
        <v>2316</v>
      </c>
      <c r="B888" s="143"/>
      <c r="C888" s="144"/>
      <c r="E888" s="6"/>
      <c r="F888" s="7"/>
      <c r="G888" s="121" t="s">
        <v>1102</v>
      </c>
      <c r="H888" s="122"/>
      <c r="I888" s="61"/>
    </row>
    <row r="889" spans="1:9" ht="12.75">
      <c r="A889" s="91" t="s">
        <v>409</v>
      </c>
      <c r="B889" s="88" t="s">
        <v>197</v>
      </c>
      <c r="C889" s="88" t="s">
        <v>1510</v>
      </c>
      <c r="D889" s="89" t="s">
        <v>406</v>
      </c>
      <c r="E889" s="89" t="s">
        <v>2233</v>
      </c>
      <c r="F889" s="89" t="s">
        <v>407</v>
      </c>
      <c r="G889" s="90" t="s">
        <v>644</v>
      </c>
      <c r="H889" s="90" t="s">
        <v>1103</v>
      </c>
      <c r="I889" s="14" t="s">
        <v>408</v>
      </c>
    </row>
    <row r="890" spans="1:9" ht="12.75">
      <c r="A890" s="113" t="s">
        <v>126</v>
      </c>
      <c r="B890" s="12"/>
      <c r="C890" s="12"/>
      <c r="D890" s="114" t="s">
        <v>127</v>
      </c>
      <c r="E890" s="5">
        <v>24</v>
      </c>
      <c r="F890" s="5" t="s">
        <v>1464</v>
      </c>
      <c r="G890" s="1"/>
      <c r="H890" s="1"/>
      <c r="I890" s="14"/>
    </row>
    <row r="891" spans="1:6" ht="12.75">
      <c r="A891" s="15" t="s">
        <v>2434</v>
      </c>
      <c r="D891" s="5" t="s">
        <v>2400</v>
      </c>
      <c r="E891" s="17">
        <v>24</v>
      </c>
      <c r="F891" s="5" t="s">
        <v>1464</v>
      </c>
    </row>
    <row r="892" spans="1:6" ht="12.75">
      <c r="A892" s="15" t="s">
        <v>2435</v>
      </c>
      <c r="D892" s="5" t="s">
        <v>2401</v>
      </c>
      <c r="E892" s="17">
        <v>40</v>
      </c>
      <c r="F892" s="5" t="s">
        <v>1464</v>
      </c>
    </row>
    <row r="893" spans="1:6" ht="12.75">
      <c r="A893" s="15" t="s">
        <v>2436</v>
      </c>
      <c r="D893" s="5" t="s">
        <v>2402</v>
      </c>
      <c r="E893" s="17">
        <v>12</v>
      </c>
      <c r="F893" s="5" t="s">
        <v>1464</v>
      </c>
    </row>
    <row r="894" spans="1:6" ht="12.75">
      <c r="A894" s="15" t="s">
        <v>251</v>
      </c>
      <c r="D894" s="5" t="s">
        <v>2403</v>
      </c>
      <c r="E894" s="17">
        <v>20</v>
      </c>
      <c r="F894" s="5" t="s">
        <v>1464</v>
      </c>
    </row>
    <row r="895" spans="1:6" ht="12.75">
      <c r="A895" s="15" t="s">
        <v>6</v>
      </c>
      <c r="D895" s="5" t="s">
        <v>2404</v>
      </c>
      <c r="E895" s="17">
        <v>2</v>
      </c>
      <c r="F895" s="5" t="s">
        <v>1464</v>
      </c>
    </row>
    <row r="896" spans="1:6" ht="12.75">
      <c r="A896" s="15" t="s">
        <v>271</v>
      </c>
      <c r="D896" s="5" t="s">
        <v>2405</v>
      </c>
      <c r="E896" s="17">
        <v>2</v>
      </c>
      <c r="F896" s="5" t="s">
        <v>272</v>
      </c>
    </row>
    <row r="897" spans="1:6" ht="12.75">
      <c r="A897" s="15" t="s">
        <v>1191</v>
      </c>
      <c r="D897" s="5" t="s">
        <v>2406</v>
      </c>
      <c r="E897" s="17">
        <v>8</v>
      </c>
      <c r="F897" s="5" t="s">
        <v>1464</v>
      </c>
    </row>
    <row r="898" spans="1:6" ht="12.75">
      <c r="A898" s="15" t="s">
        <v>1192</v>
      </c>
      <c r="D898" s="5" t="s">
        <v>2407</v>
      </c>
      <c r="E898" s="17">
        <v>24</v>
      </c>
      <c r="F898" s="5" t="s">
        <v>1464</v>
      </c>
    </row>
    <row r="899" spans="1:6" ht="12.75">
      <c r="A899" s="15" t="s">
        <v>1193</v>
      </c>
      <c r="D899" s="5" t="s">
        <v>2408</v>
      </c>
      <c r="E899" s="17">
        <v>16</v>
      </c>
      <c r="F899" s="5" t="s">
        <v>1464</v>
      </c>
    </row>
    <row r="900" spans="1:6" ht="12.75">
      <c r="A900" s="15" t="s">
        <v>1194</v>
      </c>
      <c r="D900" s="5" t="s">
        <v>2409</v>
      </c>
      <c r="E900" s="17">
        <v>2</v>
      </c>
      <c r="F900" s="5" t="s">
        <v>1464</v>
      </c>
    </row>
    <row r="901" spans="1:6" ht="12.75">
      <c r="A901" s="15" t="s">
        <v>1195</v>
      </c>
      <c r="D901" s="5" t="s">
        <v>2410</v>
      </c>
      <c r="E901" s="17">
        <v>4</v>
      </c>
      <c r="F901" s="5" t="s">
        <v>1464</v>
      </c>
    </row>
    <row r="902" spans="1:6" ht="12.75">
      <c r="A902" s="15" t="s">
        <v>1196</v>
      </c>
      <c r="D902" s="5" t="s">
        <v>2308</v>
      </c>
      <c r="E902" s="17">
        <v>5</v>
      </c>
      <c r="F902" s="5" t="s">
        <v>1464</v>
      </c>
    </row>
    <row r="903" spans="1:6" ht="12.75">
      <c r="A903" s="15" t="s">
        <v>1074</v>
      </c>
      <c r="D903" s="5" t="s">
        <v>2309</v>
      </c>
      <c r="E903" s="17">
        <v>14</v>
      </c>
      <c r="F903" s="5" t="s">
        <v>1464</v>
      </c>
    </row>
    <row r="904" spans="1:6" ht="12.75">
      <c r="A904" s="15" t="s">
        <v>1077</v>
      </c>
      <c r="D904" s="5" t="s">
        <v>2310</v>
      </c>
      <c r="E904" s="17">
        <v>2</v>
      </c>
      <c r="F904" s="5" t="s">
        <v>1464</v>
      </c>
    </row>
    <row r="905" spans="1:6" ht="25.5">
      <c r="A905" s="15" t="s">
        <v>80</v>
      </c>
      <c r="D905" s="5" t="s">
        <v>2311</v>
      </c>
      <c r="E905" s="17">
        <v>10</v>
      </c>
      <c r="F905" s="5" t="s">
        <v>1464</v>
      </c>
    </row>
    <row r="906" spans="1:6" ht="12.75">
      <c r="A906" s="15" t="s">
        <v>81</v>
      </c>
      <c r="D906" s="5" t="s">
        <v>2312</v>
      </c>
      <c r="E906" s="17">
        <v>4</v>
      </c>
      <c r="F906" s="5" t="s">
        <v>1464</v>
      </c>
    </row>
    <row r="907" spans="1:6" ht="12.75">
      <c r="A907" s="15" t="s">
        <v>82</v>
      </c>
      <c r="D907" s="5" t="s">
        <v>2313</v>
      </c>
      <c r="E907" s="17">
        <v>50</v>
      </c>
      <c r="F907" s="5" t="s">
        <v>1464</v>
      </c>
    </row>
    <row r="908" spans="1:6" ht="12.75">
      <c r="A908" s="15" t="s">
        <v>2315</v>
      </c>
      <c r="D908" s="5" t="s">
        <v>2314</v>
      </c>
      <c r="E908" s="17">
        <v>3</v>
      </c>
      <c r="F908" s="5" t="s">
        <v>2397</v>
      </c>
    </row>
    <row r="909" spans="1:9" ht="12.75">
      <c r="A909" s="15" t="s">
        <v>2317</v>
      </c>
      <c r="D909" s="5" t="s">
        <v>2318</v>
      </c>
      <c r="E909" s="17">
        <v>6</v>
      </c>
      <c r="F909" s="5" t="s">
        <v>2397</v>
      </c>
      <c r="I909" s="55"/>
    </row>
    <row r="910" spans="1:9" ht="12.75">
      <c r="A910" s="15" t="s">
        <v>286</v>
      </c>
      <c r="D910" s="5" t="s">
        <v>287</v>
      </c>
      <c r="E910" s="17">
        <v>50</v>
      </c>
      <c r="F910" s="5" t="s">
        <v>2397</v>
      </c>
      <c r="I910" s="55"/>
    </row>
    <row r="911" spans="1:9" ht="12.75">
      <c r="A911" s="15" t="s">
        <v>288</v>
      </c>
      <c r="D911" s="5" t="s">
        <v>289</v>
      </c>
      <c r="E911" s="17">
        <v>50</v>
      </c>
      <c r="F911" s="5" t="s">
        <v>2397</v>
      </c>
      <c r="I911" s="55"/>
    </row>
    <row r="912" ht="12.75">
      <c r="I912" s="55"/>
    </row>
    <row r="913" spans="1:9" ht="12.75">
      <c r="A913" s="20" t="s">
        <v>1876</v>
      </c>
      <c r="B913" s="20"/>
      <c r="C913" s="20"/>
      <c r="D913" s="21"/>
      <c r="E913" s="22"/>
      <c r="F913" s="21"/>
      <c r="G913" s="23"/>
      <c r="H913" s="23"/>
      <c r="I913" s="23"/>
    </row>
    <row r="914" spans="1:9" ht="23.25">
      <c r="A914" s="4" t="s">
        <v>1690</v>
      </c>
      <c r="B914" s="141" t="s">
        <v>231</v>
      </c>
      <c r="C914" s="142"/>
      <c r="D914" s="62"/>
      <c r="E914" s="63"/>
      <c r="F914" s="62"/>
      <c r="G914" s="115" t="s">
        <v>229</v>
      </c>
      <c r="H914" s="125"/>
      <c r="I914" s="55"/>
    </row>
    <row r="915" spans="1:9" ht="18">
      <c r="A915" s="10" t="s">
        <v>268</v>
      </c>
      <c r="B915" s="143"/>
      <c r="C915" s="144"/>
      <c r="E915" s="6"/>
      <c r="F915" s="1"/>
      <c r="G915" s="121" t="s">
        <v>1102</v>
      </c>
      <c r="H915" s="122"/>
      <c r="I915" s="11" t="s">
        <v>644</v>
      </c>
    </row>
    <row r="916" spans="1:9" ht="12.75">
      <c r="A916" s="91" t="s">
        <v>409</v>
      </c>
      <c r="B916" s="88" t="s">
        <v>197</v>
      </c>
      <c r="C916" s="88" t="s">
        <v>1510</v>
      </c>
      <c r="D916" s="89" t="s">
        <v>406</v>
      </c>
      <c r="E916" s="89" t="s">
        <v>2233</v>
      </c>
      <c r="F916" s="89" t="s">
        <v>407</v>
      </c>
      <c r="G916" s="90" t="s">
        <v>644</v>
      </c>
      <c r="H916" s="90" t="s">
        <v>1103</v>
      </c>
      <c r="I916" s="14" t="s">
        <v>408</v>
      </c>
    </row>
    <row r="917" spans="1:6" ht="12.75">
      <c r="A917" s="15" t="s">
        <v>812</v>
      </c>
      <c r="D917" s="5" t="s">
        <v>273</v>
      </c>
      <c r="E917" s="17">
        <v>6</v>
      </c>
      <c r="F917" s="5" t="s">
        <v>1464</v>
      </c>
    </row>
    <row r="918" spans="1:6" ht="12.75">
      <c r="A918" s="15" t="s">
        <v>813</v>
      </c>
      <c r="D918" s="5" t="s">
        <v>274</v>
      </c>
      <c r="E918" s="17">
        <v>14</v>
      </c>
      <c r="F918" s="5" t="s">
        <v>1464</v>
      </c>
    </row>
    <row r="919" spans="1:6" ht="12.75">
      <c r="A919" s="15" t="s">
        <v>2175</v>
      </c>
      <c r="D919" s="5" t="s">
        <v>275</v>
      </c>
      <c r="E919" s="17">
        <v>2</v>
      </c>
      <c r="F919" s="5" t="s">
        <v>1464</v>
      </c>
    </row>
    <row r="920" spans="1:6" ht="12.75">
      <c r="A920" s="15" t="s">
        <v>2229</v>
      </c>
      <c r="D920" s="5" t="s">
        <v>276</v>
      </c>
      <c r="E920" s="17">
        <v>7</v>
      </c>
      <c r="F920" s="5" t="s">
        <v>1464</v>
      </c>
    </row>
    <row r="921" spans="1:6" ht="12.75">
      <c r="A921" s="15" t="s">
        <v>648</v>
      </c>
      <c r="D921" s="5" t="s">
        <v>277</v>
      </c>
      <c r="E921" s="17">
        <v>4</v>
      </c>
      <c r="F921" s="5" t="s">
        <v>1464</v>
      </c>
    </row>
    <row r="922" spans="1:6" ht="25.5">
      <c r="A922" s="15" t="s">
        <v>806</v>
      </c>
      <c r="D922" s="5" t="s">
        <v>278</v>
      </c>
      <c r="E922" s="17">
        <v>3</v>
      </c>
      <c r="F922" s="5" t="s">
        <v>1464</v>
      </c>
    </row>
    <row r="923" spans="1:9" ht="12.75">
      <c r="A923" s="15" t="s">
        <v>280</v>
      </c>
      <c r="D923" s="5" t="s">
        <v>279</v>
      </c>
      <c r="E923" s="17">
        <v>1</v>
      </c>
      <c r="F923" s="5" t="s">
        <v>2397</v>
      </c>
      <c r="I923" s="55"/>
    </row>
    <row r="924" spans="1:9" ht="12.75">
      <c r="A924" s="20" t="s">
        <v>1876</v>
      </c>
      <c r="B924" s="20"/>
      <c r="C924" s="20"/>
      <c r="D924" s="21"/>
      <c r="E924" s="22"/>
      <c r="F924" s="21"/>
      <c r="G924" s="23"/>
      <c r="H924" s="23"/>
      <c r="I924" s="23"/>
    </row>
    <row r="925" spans="1:9" ht="23.25">
      <c r="A925" s="4" t="s">
        <v>22</v>
      </c>
      <c r="B925" s="141" t="s">
        <v>231</v>
      </c>
      <c r="C925" s="142"/>
      <c r="D925" s="62"/>
      <c r="E925" s="63"/>
      <c r="F925" s="62"/>
      <c r="G925" s="115" t="s">
        <v>229</v>
      </c>
      <c r="H925" s="125"/>
      <c r="I925" s="55"/>
    </row>
    <row r="926" spans="1:9" ht="36">
      <c r="A926" s="10" t="s">
        <v>2090</v>
      </c>
      <c r="B926" s="143"/>
      <c r="C926" s="144"/>
      <c r="E926" s="6"/>
      <c r="F926" s="1"/>
      <c r="G926" s="121" t="s">
        <v>1102</v>
      </c>
      <c r="H926" s="122"/>
      <c r="I926" s="11" t="s">
        <v>644</v>
      </c>
    </row>
    <row r="927" spans="1:9" ht="12.75">
      <c r="A927" s="91" t="s">
        <v>409</v>
      </c>
      <c r="B927" s="88" t="s">
        <v>197</v>
      </c>
      <c r="C927" s="88" t="s">
        <v>1510</v>
      </c>
      <c r="D927" s="89" t="s">
        <v>406</v>
      </c>
      <c r="E927" s="89" t="s">
        <v>2233</v>
      </c>
      <c r="F927" s="89" t="s">
        <v>407</v>
      </c>
      <c r="G927" s="90" t="s">
        <v>644</v>
      </c>
      <c r="H927" s="90" t="s">
        <v>1103</v>
      </c>
      <c r="I927" s="14" t="s">
        <v>408</v>
      </c>
    </row>
    <row r="928" spans="1:9" ht="12.75">
      <c r="A928" s="15" t="s">
        <v>2142</v>
      </c>
      <c r="D928" s="5" t="s">
        <v>2141</v>
      </c>
      <c r="E928" s="17">
        <v>2</v>
      </c>
      <c r="G928" s="6">
        <v>133.49</v>
      </c>
      <c r="H928" s="6">
        <f aca="true" t="shared" si="30" ref="H928:H935">SUM(E928*G928)</f>
        <v>266.98</v>
      </c>
      <c r="I928" s="6">
        <v>135</v>
      </c>
    </row>
    <row r="929" spans="1:9" ht="12.75">
      <c r="A929" s="15" t="s">
        <v>1311</v>
      </c>
      <c r="D929" s="5" t="s">
        <v>2143</v>
      </c>
      <c r="E929" s="17">
        <v>2</v>
      </c>
      <c r="F929" s="5" t="s">
        <v>788</v>
      </c>
      <c r="G929" s="6">
        <v>278.1</v>
      </c>
      <c r="H929" s="6">
        <f t="shared" si="30"/>
        <v>556.2</v>
      </c>
      <c r="I929" s="6">
        <v>300</v>
      </c>
    </row>
    <row r="930" spans="1:9" ht="12.75">
      <c r="A930" s="15" t="s">
        <v>2145</v>
      </c>
      <c r="D930" s="5" t="s">
        <v>2144</v>
      </c>
      <c r="E930" s="17">
        <v>2</v>
      </c>
      <c r="G930" s="6">
        <v>111.24</v>
      </c>
      <c r="H930" s="6">
        <f t="shared" si="30"/>
        <v>222.48</v>
      </c>
      <c r="I930" s="6">
        <v>125</v>
      </c>
    </row>
    <row r="931" spans="1:9" ht="12.75">
      <c r="A931" s="15" t="s">
        <v>2147</v>
      </c>
      <c r="D931" s="5" t="s">
        <v>2146</v>
      </c>
      <c r="E931" s="17">
        <v>2</v>
      </c>
      <c r="G931" s="6">
        <v>177.98</v>
      </c>
      <c r="H931" s="6">
        <f t="shared" si="30"/>
        <v>355.96</v>
      </c>
      <c r="I931" s="6">
        <v>180</v>
      </c>
    </row>
    <row r="932" spans="1:8" ht="25.5">
      <c r="A932" s="15" t="s">
        <v>2149</v>
      </c>
      <c r="D932" s="5" t="s">
        <v>2148</v>
      </c>
      <c r="E932" s="17">
        <v>2</v>
      </c>
      <c r="G932" s="6">
        <v>22.25</v>
      </c>
      <c r="H932" s="6">
        <f t="shared" si="30"/>
        <v>44.5</v>
      </c>
    </row>
    <row r="933" spans="1:8" ht="12.75">
      <c r="A933" s="15" t="s">
        <v>2151</v>
      </c>
      <c r="D933" s="5" t="s">
        <v>2150</v>
      </c>
      <c r="E933" s="17">
        <v>12</v>
      </c>
      <c r="G933" s="6">
        <v>16.69</v>
      </c>
      <c r="H933" s="6">
        <f t="shared" si="30"/>
        <v>200.28000000000003</v>
      </c>
    </row>
    <row r="934" spans="1:8" ht="12.75">
      <c r="A934" s="15" t="s">
        <v>1553</v>
      </c>
      <c r="D934" s="5" t="s">
        <v>1552</v>
      </c>
      <c r="E934" s="17">
        <v>2</v>
      </c>
      <c r="G934" s="6">
        <v>44.5</v>
      </c>
      <c r="H934" s="6">
        <f t="shared" si="30"/>
        <v>89</v>
      </c>
    </row>
    <row r="935" spans="1:9" ht="12.75">
      <c r="A935" s="15" t="s">
        <v>1186</v>
      </c>
      <c r="D935" s="5" t="s">
        <v>1554</v>
      </c>
      <c r="E935" s="17">
        <v>4</v>
      </c>
      <c r="G935" s="6">
        <v>162</v>
      </c>
      <c r="H935" s="6">
        <f t="shared" si="30"/>
        <v>648</v>
      </c>
      <c r="I935" s="6">
        <v>170</v>
      </c>
    </row>
    <row r="937" spans="1:8" ht="12.75">
      <c r="A937" s="15" t="s">
        <v>1562</v>
      </c>
      <c r="D937" s="5" t="s">
        <v>1555</v>
      </c>
      <c r="E937" s="17">
        <v>2</v>
      </c>
      <c r="G937" s="6">
        <v>11.12</v>
      </c>
      <c r="H937" s="6">
        <f aca="true" t="shared" si="31" ref="H937:H943">SUM(E937*G937)</f>
        <v>22.24</v>
      </c>
    </row>
    <row r="938" spans="1:8" ht="12.75">
      <c r="A938" s="15" t="s">
        <v>2011</v>
      </c>
      <c r="D938" s="5" t="s">
        <v>1556</v>
      </c>
      <c r="E938" s="17">
        <v>1</v>
      </c>
      <c r="G938" s="6">
        <v>11.12</v>
      </c>
      <c r="H938" s="6">
        <f t="shared" si="31"/>
        <v>11.12</v>
      </c>
    </row>
    <row r="939" spans="1:8" ht="12.75">
      <c r="A939" s="15" t="s">
        <v>2012</v>
      </c>
      <c r="D939" s="5" t="s">
        <v>1557</v>
      </c>
      <c r="E939" s="17">
        <v>1</v>
      </c>
      <c r="G939" s="6">
        <v>11.12</v>
      </c>
      <c r="H939" s="6">
        <f t="shared" si="31"/>
        <v>11.12</v>
      </c>
    </row>
    <row r="940" spans="1:8" ht="12.75">
      <c r="A940" s="15" t="s">
        <v>2013</v>
      </c>
      <c r="D940" s="5" t="s">
        <v>1558</v>
      </c>
      <c r="E940" s="17">
        <v>2</v>
      </c>
      <c r="G940" s="6">
        <v>16.69</v>
      </c>
      <c r="H940" s="6">
        <f t="shared" si="31"/>
        <v>33.38</v>
      </c>
    </row>
    <row r="941" spans="1:8" ht="12.75">
      <c r="A941" s="15" t="s">
        <v>1563</v>
      </c>
      <c r="D941" s="5" t="s">
        <v>1559</v>
      </c>
      <c r="E941" s="17">
        <v>2</v>
      </c>
      <c r="G941" s="6">
        <v>8.9</v>
      </c>
      <c r="H941" s="6">
        <f t="shared" si="31"/>
        <v>17.8</v>
      </c>
    </row>
    <row r="942" spans="1:8" ht="12.75">
      <c r="A942" s="15" t="s">
        <v>1564</v>
      </c>
      <c r="D942" s="5" t="s">
        <v>1560</v>
      </c>
      <c r="E942" s="17">
        <v>6</v>
      </c>
      <c r="G942" s="6">
        <v>1.11</v>
      </c>
      <c r="H942" s="6">
        <f t="shared" si="31"/>
        <v>6.66</v>
      </c>
    </row>
    <row r="943" spans="1:8" ht="12.75">
      <c r="A943" s="15" t="s">
        <v>1565</v>
      </c>
      <c r="D943" s="5" t="s">
        <v>1561</v>
      </c>
      <c r="E943" s="17">
        <v>12</v>
      </c>
      <c r="G943" s="6">
        <v>2.22</v>
      </c>
      <c r="H943" s="6">
        <f t="shared" si="31"/>
        <v>26.64</v>
      </c>
    </row>
    <row r="945" spans="1:8" ht="12.75">
      <c r="A945" s="15" t="s">
        <v>2273</v>
      </c>
      <c r="D945" s="5" t="s">
        <v>1566</v>
      </c>
      <c r="E945" s="17">
        <v>2</v>
      </c>
      <c r="G945" s="6">
        <v>27.81</v>
      </c>
      <c r="H945" s="6">
        <f aca="true" t="shared" si="32" ref="H945:H954">SUM(E945*G945)</f>
        <v>55.62</v>
      </c>
    </row>
    <row r="946" spans="1:8" ht="12.75">
      <c r="A946" s="15" t="s">
        <v>2274</v>
      </c>
      <c r="D946" s="5" t="s">
        <v>1567</v>
      </c>
      <c r="E946" s="17">
        <v>2</v>
      </c>
      <c r="G946" s="6">
        <v>27.81</v>
      </c>
      <c r="H946" s="6">
        <f t="shared" si="32"/>
        <v>55.62</v>
      </c>
    </row>
    <row r="947" spans="1:9" ht="16.5" customHeight="1">
      <c r="A947" s="15" t="s">
        <v>523</v>
      </c>
      <c r="D947" s="5" t="s">
        <v>1568</v>
      </c>
      <c r="E947" s="17">
        <v>2</v>
      </c>
      <c r="G947" s="6">
        <v>111.24</v>
      </c>
      <c r="H947" s="6">
        <f t="shared" si="32"/>
        <v>222.48</v>
      </c>
      <c r="I947" s="6">
        <v>125</v>
      </c>
    </row>
    <row r="948" spans="1:8" ht="12.75">
      <c r="A948" s="15" t="s">
        <v>525</v>
      </c>
      <c r="D948" s="5" t="s">
        <v>524</v>
      </c>
      <c r="E948" s="17">
        <v>4</v>
      </c>
      <c r="G948" s="6">
        <v>11.12</v>
      </c>
      <c r="H948" s="6">
        <f t="shared" si="32"/>
        <v>44.48</v>
      </c>
    </row>
    <row r="949" spans="1:8" ht="12.75">
      <c r="A949" s="15" t="s">
        <v>527</v>
      </c>
      <c r="D949" s="5" t="s">
        <v>526</v>
      </c>
      <c r="E949" s="17">
        <v>2</v>
      </c>
      <c r="G949" s="6">
        <v>22.25</v>
      </c>
      <c r="H949" s="6">
        <f t="shared" si="32"/>
        <v>44.5</v>
      </c>
    </row>
    <row r="950" spans="1:9" ht="12.75">
      <c r="A950" s="15" t="s">
        <v>643</v>
      </c>
      <c r="D950" s="5" t="s">
        <v>528</v>
      </c>
      <c r="E950" s="17">
        <v>2</v>
      </c>
      <c r="G950" s="6">
        <v>3337.2</v>
      </c>
      <c r="H950" s="6">
        <f t="shared" si="32"/>
        <v>6674.4</v>
      </c>
      <c r="I950" s="6">
        <v>3400</v>
      </c>
    </row>
    <row r="951" spans="1:8" ht="12.75">
      <c r="A951" s="15" t="s">
        <v>2275</v>
      </c>
      <c r="D951" s="5" t="s">
        <v>529</v>
      </c>
      <c r="E951" s="17">
        <v>2</v>
      </c>
      <c r="G951" s="6">
        <v>11.12</v>
      </c>
      <c r="H951" s="6">
        <f t="shared" si="32"/>
        <v>22.24</v>
      </c>
    </row>
    <row r="952" spans="1:8" ht="25.5">
      <c r="A952" s="15" t="s">
        <v>2014</v>
      </c>
      <c r="D952" s="5" t="s">
        <v>530</v>
      </c>
      <c r="E952" s="17">
        <v>1</v>
      </c>
      <c r="G952" s="6">
        <v>44.5</v>
      </c>
      <c r="H952" s="6">
        <f t="shared" si="32"/>
        <v>44.5</v>
      </c>
    </row>
    <row r="953" spans="1:8" ht="12.75">
      <c r="A953" s="15" t="s">
        <v>2015</v>
      </c>
      <c r="D953" s="5" t="s">
        <v>531</v>
      </c>
      <c r="E953" s="17">
        <v>2</v>
      </c>
      <c r="G953" s="6">
        <v>11.12</v>
      </c>
      <c r="H953" s="6">
        <f t="shared" si="32"/>
        <v>22.24</v>
      </c>
    </row>
    <row r="954" spans="1:9" ht="12.75">
      <c r="A954" s="15" t="s">
        <v>533</v>
      </c>
      <c r="D954" s="5" t="s">
        <v>532</v>
      </c>
      <c r="E954" s="17">
        <v>2</v>
      </c>
      <c r="G954" s="6">
        <v>250.29</v>
      </c>
      <c r="H954" s="6">
        <f t="shared" si="32"/>
        <v>500.58</v>
      </c>
      <c r="I954" s="6">
        <v>260</v>
      </c>
    </row>
    <row r="956" spans="1:9" ht="12.75">
      <c r="A956" s="15" t="s">
        <v>782</v>
      </c>
      <c r="D956" s="5" t="s">
        <v>534</v>
      </c>
      <c r="E956" s="17">
        <v>1</v>
      </c>
      <c r="G956" s="6">
        <v>500</v>
      </c>
      <c r="H956" s="6">
        <f>SUM(E956*G956)</f>
        <v>500</v>
      </c>
      <c r="I956" s="6">
        <v>500</v>
      </c>
    </row>
    <row r="957" spans="1:5" ht="12.75">
      <c r="A957" s="15" t="s">
        <v>2276</v>
      </c>
      <c r="D957" s="5" t="s">
        <v>1410</v>
      </c>
      <c r="E957" s="17">
        <v>1</v>
      </c>
    </row>
    <row r="958" spans="1:8" ht="23.25">
      <c r="A958" s="4" t="s">
        <v>2140</v>
      </c>
      <c r="B958" s="141" t="s">
        <v>231</v>
      </c>
      <c r="C958" s="142"/>
      <c r="E958" s="6"/>
      <c r="F958" s="7"/>
      <c r="G958" s="115" t="s">
        <v>229</v>
      </c>
      <c r="H958" s="125"/>
    </row>
    <row r="959" spans="1:9" ht="36">
      <c r="A959" s="10" t="s">
        <v>215</v>
      </c>
      <c r="B959" s="143"/>
      <c r="C959" s="144"/>
      <c r="E959" s="6"/>
      <c r="F959" s="1"/>
      <c r="G959" s="121" t="s">
        <v>1102</v>
      </c>
      <c r="H959" s="122"/>
      <c r="I959" s="11" t="s">
        <v>644</v>
      </c>
    </row>
    <row r="960" spans="1:9" ht="12.75">
      <c r="A960" s="91" t="s">
        <v>409</v>
      </c>
      <c r="B960" s="88" t="s">
        <v>197</v>
      </c>
      <c r="C960" s="88" t="s">
        <v>1510</v>
      </c>
      <c r="D960" s="89" t="s">
        <v>406</v>
      </c>
      <c r="E960" s="89" t="s">
        <v>2233</v>
      </c>
      <c r="F960" s="89" t="s">
        <v>407</v>
      </c>
      <c r="G960" s="90" t="s">
        <v>644</v>
      </c>
      <c r="H960" s="90" t="s">
        <v>1103</v>
      </c>
      <c r="I960" s="14" t="s">
        <v>408</v>
      </c>
    </row>
    <row r="961" spans="1:5" ht="12.75">
      <c r="A961" s="15" t="s">
        <v>2277</v>
      </c>
      <c r="D961" s="5" t="s">
        <v>1411</v>
      </c>
      <c r="E961" s="17">
        <v>1</v>
      </c>
    </row>
    <row r="962" spans="1:5" ht="12.75">
      <c r="A962" s="15" t="s">
        <v>2278</v>
      </c>
      <c r="D962" s="5" t="s">
        <v>1412</v>
      </c>
      <c r="E962" s="17">
        <v>1</v>
      </c>
    </row>
    <row r="963" spans="1:5" ht="12.75">
      <c r="A963" s="15" t="s">
        <v>2279</v>
      </c>
      <c r="D963" s="5" t="s">
        <v>781</v>
      </c>
      <c r="E963" s="17">
        <v>1</v>
      </c>
    </row>
    <row r="965" spans="1:9" ht="12.75">
      <c r="A965" s="15" t="s">
        <v>79</v>
      </c>
      <c r="D965" s="5" t="s">
        <v>535</v>
      </c>
      <c r="E965" s="17">
        <v>1</v>
      </c>
      <c r="G965" s="6">
        <v>111.24</v>
      </c>
      <c r="H965" s="6">
        <f aca="true" t="shared" si="33" ref="H965:H972">SUM(E965*G965)</f>
        <v>111.24</v>
      </c>
      <c r="I965" s="6">
        <v>120</v>
      </c>
    </row>
    <row r="966" spans="1:8" ht="12.75">
      <c r="A966" s="15" t="s">
        <v>24</v>
      </c>
      <c r="D966" s="5" t="s">
        <v>870</v>
      </c>
      <c r="E966" s="17">
        <v>2</v>
      </c>
      <c r="F966" s="5" t="s">
        <v>2397</v>
      </c>
      <c r="G966" s="6">
        <v>33.37</v>
      </c>
      <c r="H966" s="6">
        <f t="shared" si="33"/>
        <v>66.74</v>
      </c>
    </row>
    <row r="967" spans="1:9" ht="12.75">
      <c r="A967" s="15" t="s">
        <v>25</v>
      </c>
      <c r="D967" s="5" t="s">
        <v>871</v>
      </c>
      <c r="E967" s="17">
        <v>2</v>
      </c>
      <c r="F967" s="5" t="s">
        <v>2397</v>
      </c>
      <c r="G967" s="6">
        <v>111.24</v>
      </c>
      <c r="H967" s="6">
        <f t="shared" si="33"/>
        <v>222.48</v>
      </c>
      <c r="I967" s="6">
        <v>125</v>
      </c>
    </row>
    <row r="968" spans="1:8" ht="12.75">
      <c r="A968" s="15" t="s">
        <v>23</v>
      </c>
      <c r="D968" s="5" t="s">
        <v>2265</v>
      </c>
      <c r="E968" s="17">
        <v>2</v>
      </c>
      <c r="F968" s="5" t="s">
        <v>2397</v>
      </c>
      <c r="G968" s="6">
        <v>66.74</v>
      </c>
      <c r="H968" s="6">
        <f t="shared" si="33"/>
        <v>133.48</v>
      </c>
    </row>
    <row r="969" spans="1:8" ht="12.75">
      <c r="A969" s="15" t="s">
        <v>1309</v>
      </c>
      <c r="D969" s="5" t="s">
        <v>1310</v>
      </c>
      <c r="E969" s="17">
        <v>1</v>
      </c>
      <c r="F969" s="5" t="s">
        <v>2397</v>
      </c>
      <c r="G969" s="6">
        <v>72.31</v>
      </c>
      <c r="H969" s="6">
        <f t="shared" si="33"/>
        <v>72.31</v>
      </c>
    </row>
    <row r="970" spans="1:8" ht="12.75">
      <c r="A970" s="15" t="s">
        <v>1187</v>
      </c>
      <c r="D970" s="5" t="s">
        <v>1188</v>
      </c>
      <c r="E970" s="17">
        <v>2</v>
      </c>
      <c r="F970" s="5" t="s">
        <v>2397</v>
      </c>
      <c r="G970" s="6">
        <v>324</v>
      </c>
      <c r="H970" s="6">
        <f t="shared" si="33"/>
        <v>648</v>
      </c>
    </row>
    <row r="971" spans="1:8" ht="12.75">
      <c r="A971" s="15" t="s">
        <v>1189</v>
      </c>
      <c r="D971" s="5" t="s">
        <v>1190</v>
      </c>
      <c r="E971" s="17">
        <v>2</v>
      </c>
      <c r="F971" s="5" t="s">
        <v>2397</v>
      </c>
      <c r="G971" s="6">
        <v>108</v>
      </c>
      <c r="H971" s="6">
        <f t="shared" si="33"/>
        <v>216</v>
      </c>
    </row>
    <row r="972" spans="1:8" ht="12.75">
      <c r="A972" s="15" t="s">
        <v>1313</v>
      </c>
      <c r="D972" s="5" t="s">
        <v>1312</v>
      </c>
      <c r="E972" s="17">
        <v>1</v>
      </c>
      <c r="F972" s="5" t="s">
        <v>2397</v>
      </c>
      <c r="G972" s="6">
        <v>83.43</v>
      </c>
      <c r="H972" s="6">
        <f t="shared" si="33"/>
        <v>83.43</v>
      </c>
    </row>
    <row r="973" spans="1:9" ht="12.75">
      <c r="A973" s="20" t="s">
        <v>1876</v>
      </c>
      <c r="B973" s="20"/>
      <c r="C973" s="20"/>
      <c r="D973" s="21"/>
      <c r="E973" s="22"/>
      <c r="F973" s="21"/>
      <c r="G973" s="23"/>
      <c r="H973" s="23">
        <f>SUM(H928:H972)</f>
        <v>12252.699999999997</v>
      </c>
      <c r="I973" s="23"/>
    </row>
    <row r="974" spans="1:9" ht="12.75">
      <c r="A974" s="24"/>
      <c r="B974" s="24"/>
      <c r="C974" s="24"/>
      <c r="G974" s="54"/>
      <c r="H974" s="34"/>
      <c r="I974" s="55"/>
    </row>
    <row r="975" spans="1:9" ht="23.25">
      <c r="A975" s="4" t="s">
        <v>2140</v>
      </c>
      <c r="B975" s="141" t="s">
        <v>231</v>
      </c>
      <c r="C975" s="142"/>
      <c r="G975" s="115" t="s">
        <v>229</v>
      </c>
      <c r="H975" s="125"/>
      <c r="I975" s="55"/>
    </row>
    <row r="976" spans="1:9" ht="36">
      <c r="A976" s="10" t="s">
        <v>2091</v>
      </c>
      <c r="B976" s="143"/>
      <c r="C976" s="144"/>
      <c r="E976" s="6"/>
      <c r="F976" s="1"/>
      <c r="G976" s="121" t="s">
        <v>1102</v>
      </c>
      <c r="H976" s="122"/>
      <c r="I976" s="11" t="s">
        <v>644</v>
      </c>
    </row>
    <row r="977" spans="1:9" ht="12.75">
      <c r="A977" s="91" t="s">
        <v>409</v>
      </c>
      <c r="B977" s="88" t="s">
        <v>197</v>
      </c>
      <c r="C977" s="88" t="s">
        <v>1510</v>
      </c>
      <c r="D977" s="89" t="s">
        <v>406</v>
      </c>
      <c r="E977" s="89" t="s">
        <v>2233</v>
      </c>
      <c r="F977" s="89" t="s">
        <v>407</v>
      </c>
      <c r="G977" s="90" t="s">
        <v>644</v>
      </c>
      <c r="H977" s="90" t="s">
        <v>1103</v>
      </c>
      <c r="I977" s="14" t="s">
        <v>408</v>
      </c>
    </row>
    <row r="978" spans="1:9" ht="12.75">
      <c r="A978" s="15" t="s">
        <v>518</v>
      </c>
      <c r="D978" s="5" t="s">
        <v>536</v>
      </c>
      <c r="E978" s="17">
        <v>1</v>
      </c>
      <c r="G978" s="6">
        <v>444.96</v>
      </c>
      <c r="H978" s="6">
        <f>SUM(E978*G978)</f>
        <v>444.96</v>
      </c>
      <c r="I978" s="6">
        <v>450</v>
      </c>
    </row>
    <row r="979" spans="1:5" ht="12.75">
      <c r="A979" s="15" t="s">
        <v>783</v>
      </c>
      <c r="D979" s="5" t="s">
        <v>537</v>
      </c>
      <c r="E979" s="17">
        <v>1</v>
      </c>
    </row>
    <row r="980" spans="1:5" ht="12.75">
      <c r="A980" s="15" t="s">
        <v>2280</v>
      </c>
      <c r="D980" s="5" t="s">
        <v>538</v>
      </c>
      <c r="E980" s="17">
        <v>1</v>
      </c>
    </row>
    <row r="981" spans="1:5" ht="12.75">
      <c r="A981" s="15" t="s">
        <v>2281</v>
      </c>
      <c r="D981" s="5" t="s">
        <v>539</v>
      </c>
      <c r="E981" s="17">
        <v>1</v>
      </c>
    </row>
    <row r="983" spans="1:8" ht="12.75">
      <c r="A983" s="15" t="s">
        <v>541</v>
      </c>
      <c r="D983" s="5" t="s">
        <v>540</v>
      </c>
      <c r="E983" s="17">
        <v>2</v>
      </c>
      <c r="G983" s="6">
        <v>111.24</v>
      </c>
      <c r="H983" s="6">
        <f>SUM(E983*G983)</f>
        <v>222.48</v>
      </c>
    </row>
    <row r="984" spans="1:9" ht="12.75">
      <c r="A984" s="15" t="s">
        <v>543</v>
      </c>
      <c r="D984" s="5" t="s">
        <v>542</v>
      </c>
      <c r="E984" s="17">
        <v>1</v>
      </c>
      <c r="G984" s="6">
        <v>333.72</v>
      </c>
      <c r="H984" s="6">
        <f>SUM(E984*G984)</f>
        <v>333.72</v>
      </c>
      <c r="I984" s="6">
        <v>340</v>
      </c>
    </row>
    <row r="985" spans="1:9" ht="38.25">
      <c r="A985" s="15" t="s">
        <v>1331</v>
      </c>
      <c r="D985" s="5" t="s">
        <v>70</v>
      </c>
      <c r="E985" s="17">
        <v>1</v>
      </c>
      <c r="F985" s="5" t="s">
        <v>1330</v>
      </c>
      <c r="G985" s="6">
        <v>2224.8</v>
      </c>
      <c r="H985" s="6">
        <f>SUM(E985*G985)</f>
        <v>2224.8</v>
      </c>
      <c r="I985" s="6">
        <v>2300</v>
      </c>
    </row>
    <row r="987" spans="1:9" ht="12.75">
      <c r="A987" s="15" t="s">
        <v>784</v>
      </c>
      <c r="D987" s="5" t="s">
        <v>71</v>
      </c>
      <c r="E987" s="17">
        <v>1</v>
      </c>
      <c r="G987" s="6">
        <v>1000</v>
      </c>
      <c r="H987" s="6">
        <f>SUM(E987*G987)</f>
        <v>1000</v>
      </c>
      <c r="I987" s="6">
        <v>1200</v>
      </c>
    </row>
    <row r="988" spans="1:5" ht="12.75">
      <c r="A988" s="15" t="s">
        <v>2276</v>
      </c>
      <c r="D988" s="5" t="s">
        <v>72</v>
      </c>
      <c r="E988" s="17">
        <v>1</v>
      </c>
    </row>
    <row r="989" spans="1:5" ht="12.75">
      <c r="A989" s="15" t="s">
        <v>2277</v>
      </c>
      <c r="D989" s="5" t="s">
        <v>73</v>
      </c>
      <c r="E989" s="17">
        <v>1</v>
      </c>
    </row>
    <row r="990" spans="1:5" ht="12.75">
      <c r="A990" s="15" t="s">
        <v>2282</v>
      </c>
      <c r="D990" s="5" t="s">
        <v>74</v>
      </c>
      <c r="E990" s="17">
        <v>1</v>
      </c>
    </row>
    <row r="991" spans="1:9" ht="23.25">
      <c r="A991" s="4" t="s">
        <v>2140</v>
      </c>
      <c r="B991" s="141" t="s">
        <v>231</v>
      </c>
      <c r="C991" s="142"/>
      <c r="G991" s="115" t="s">
        <v>229</v>
      </c>
      <c r="H991" s="125"/>
      <c r="I991" s="55"/>
    </row>
    <row r="992" spans="1:9" ht="36">
      <c r="A992" s="10" t="s">
        <v>216</v>
      </c>
      <c r="B992" s="143"/>
      <c r="C992" s="144"/>
      <c r="E992" s="6"/>
      <c r="F992" s="1"/>
      <c r="G992" s="121" t="s">
        <v>1102</v>
      </c>
      <c r="H992" s="122"/>
      <c r="I992" s="11" t="s">
        <v>644</v>
      </c>
    </row>
    <row r="993" spans="1:9" ht="12.75">
      <c r="A993" s="91" t="s">
        <v>409</v>
      </c>
      <c r="B993" s="88" t="s">
        <v>197</v>
      </c>
      <c r="C993" s="88" t="s">
        <v>1510</v>
      </c>
      <c r="D993" s="89" t="s">
        <v>406</v>
      </c>
      <c r="E993" s="89" t="s">
        <v>2233</v>
      </c>
      <c r="F993" s="89" t="s">
        <v>407</v>
      </c>
      <c r="G993" s="90" t="s">
        <v>644</v>
      </c>
      <c r="H993" s="90" t="s">
        <v>1103</v>
      </c>
      <c r="I993" s="14" t="s">
        <v>408</v>
      </c>
    </row>
    <row r="994" spans="1:5" ht="12.75">
      <c r="A994" s="15" t="s">
        <v>2279</v>
      </c>
      <c r="D994" s="5" t="s">
        <v>75</v>
      </c>
      <c r="E994" s="17">
        <v>1</v>
      </c>
    </row>
    <row r="996" spans="1:9" ht="25.5">
      <c r="A996" s="15" t="s">
        <v>1546</v>
      </c>
      <c r="D996" s="5" t="s">
        <v>1547</v>
      </c>
      <c r="E996" s="17">
        <v>1</v>
      </c>
      <c r="F996" s="5" t="s">
        <v>2397</v>
      </c>
      <c r="G996" s="6">
        <v>3893.4</v>
      </c>
      <c r="H996" s="6">
        <f aca="true" t="shared" si="34" ref="H996:H1004">SUM(E996*G996)</f>
        <v>3893.4</v>
      </c>
      <c r="I996" s="6">
        <v>3900</v>
      </c>
    </row>
    <row r="997" spans="1:8" ht="12.75">
      <c r="A997" s="15" t="s">
        <v>1685</v>
      </c>
      <c r="D997" s="5" t="s">
        <v>1686</v>
      </c>
      <c r="E997" s="17">
        <v>10</v>
      </c>
      <c r="F997" s="5" t="s">
        <v>2397</v>
      </c>
      <c r="G997" s="6">
        <v>2.16</v>
      </c>
      <c r="H997" s="6">
        <f t="shared" si="34"/>
        <v>21.6</v>
      </c>
    </row>
    <row r="998" spans="1:8" ht="12.75">
      <c r="A998" s="15" t="s">
        <v>27</v>
      </c>
      <c r="D998" s="5" t="s">
        <v>28</v>
      </c>
      <c r="E998" s="17">
        <v>10</v>
      </c>
      <c r="F998" s="5" t="s">
        <v>2397</v>
      </c>
      <c r="G998" s="6">
        <v>2.16</v>
      </c>
      <c r="H998" s="6">
        <f t="shared" si="34"/>
        <v>21.6</v>
      </c>
    </row>
    <row r="999" spans="1:8" ht="12.75">
      <c r="A999" s="15" t="s">
        <v>29</v>
      </c>
      <c r="D999" s="5" t="s">
        <v>30</v>
      </c>
      <c r="E999" s="17">
        <v>2</v>
      </c>
      <c r="F999" s="5" t="s">
        <v>2397</v>
      </c>
      <c r="G999" s="6">
        <v>5.4</v>
      </c>
      <c r="H999" s="6">
        <f t="shared" si="34"/>
        <v>10.8</v>
      </c>
    </row>
    <row r="1000" spans="1:8" ht="25.5">
      <c r="A1000" s="15" t="s">
        <v>31</v>
      </c>
      <c r="D1000" s="5" t="s">
        <v>32</v>
      </c>
      <c r="E1000" s="17">
        <v>2</v>
      </c>
      <c r="F1000" s="5" t="s">
        <v>2397</v>
      </c>
      <c r="G1000" s="6">
        <v>10.8</v>
      </c>
      <c r="H1000" s="6">
        <f t="shared" si="34"/>
        <v>21.6</v>
      </c>
    </row>
    <row r="1001" spans="1:8" ht="25.5">
      <c r="A1001" s="15" t="s">
        <v>33</v>
      </c>
      <c r="D1001" s="5" t="s">
        <v>1078</v>
      </c>
      <c r="E1001" s="17">
        <v>1</v>
      </c>
      <c r="F1001" s="5" t="s">
        <v>2397</v>
      </c>
      <c r="G1001" s="6">
        <v>81</v>
      </c>
      <c r="H1001" s="6">
        <f t="shared" si="34"/>
        <v>81</v>
      </c>
    </row>
    <row r="1002" spans="1:8" ht="25.5">
      <c r="A1002" s="15" t="s">
        <v>1079</v>
      </c>
      <c r="D1002" s="5" t="s">
        <v>1080</v>
      </c>
      <c r="E1002" s="17">
        <v>1</v>
      </c>
      <c r="F1002" s="5" t="s">
        <v>2397</v>
      </c>
      <c r="G1002" s="6">
        <v>43.2</v>
      </c>
      <c r="H1002" s="6">
        <f t="shared" si="34"/>
        <v>43.2</v>
      </c>
    </row>
    <row r="1003" spans="1:8" ht="12.75">
      <c r="A1003" s="15" t="s">
        <v>1081</v>
      </c>
      <c r="D1003" s="5" t="s">
        <v>1082</v>
      </c>
      <c r="E1003" s="17">
        <v>2</v>
      </c>
      <c r="F1003" s="5" t="s">
        <v>2397</v>
      </c>
      <c r="G1003" s="6">
        <v>7.56</v>
      </c>
      <c r="H1003" s="6">
        <f t="shared" si="34"/>
        <v>15.12</v>
      </c>
    </row>
    <row r="1004" spans="1:8" ht="25.5">
      <c r="A1004" s="15" t="s">
        <v>2016</v>
      </c>
      <c r="D1004" s="5" t="s">
        <v>1083</v>
      </c>
      <c r="E1004" s="17">
        <v>2</v>
      </c>
      <c r="F1004" s="5" t="s">
        <v>2397</v>
      </c>
      <c r="G1004" s="6">
        <v>86.4</v>
      </c>
      <c r="H1004" s="6">
        <f t="shared" si="34"/>
        <v>172.8</v>
      </c>
    </row>
    <row r="1005" spans="1:9" ht="12.75">
      <c r="A1005" s="20" t="s">
        <v>1876</v>
      </c>
      <c r="B1005" s="20"/>
      <c r="C1005" s="20"/>
      <c r="D1005" s="21"/>
      <c r="E1005" s="22"/>
      <c r="F1005" s="21"/>
      <c r="G1005" s="23"/>
      <c r="H1005" s="23">
        <f>SUM(H978:H1004)</f>
        <v>8507.080000000002</v>
      </c>
      <c r="I1005" s="23"/>
    </row>
    <row r="1006" spans="1:3" ht="12.75">
      <c r="A1006" s="24"/>
      <c r="B1006" s="24"/>
      <c r="C1006" s="24"/>
    </row>
    <row r="1007" spans="1:3" ht="23.25">
      <c r="A1007" s="4" t="s">
        <v>2140</v>
      </c>
      <c r="B1007" s="141" t="s">
        <v>231</v>
      </c>
      <c r="C1007" s="142"/>
    </row>
    <row r="1008" spans="1:8" ht="36">
      <c r="A1008" s="10" t="s">
        <v>2092</v>
      </c>
      <c r="B1008" s="143"/>
      <c r="C1008" s="144"/>
      <c r="E1008" s="6"/>
      <c r="F1008" s="7"/>
      <c r="G1008" s="115" t="s">
        <v>229</v>
      </c>
      <c r="H1008" s="125"/>
    </row>
    <row r="1009" spans="1:9" ht="15.75">
      <c r="A1009" s="64" t="s">
        <v>1827</v>
      </c>
      <c r="B1009" s="64"/>
      <c r="C1009" s="64"/>
      <c r="E1009" s="6"/>
      <c r="F1009" s="1"/>
      <c r="G1009" s="121" t="s">
        <v>1102</v>
      </c>
      <c r="H1009" s="122"/>
      <c r="I1009" s="11" t="s">
        <v>644</v>
      </c>
    </row>
    <row r="1010" spans="1:9" ht="12.75">
      <c r="A1010" s="91" t="s">
        <v>409</v>
      </c>
      <c r="B1010" s="88" t="s">
        <v>197</v>
      </c>
      <c r="C1010" s="88" t="s">
        <v>1510</v>
      </c>
      <c r="D1010" s="89" t="s">
        <v>406</v>
      </c>
      <c r="E1010" s="89" t="s">
        <v>2233</v>
      </c>
      <c r="F1010" s="89" t="s">
        <v>407</v>
      </c>
      <c r="G1010" s="90" t="s">
        <v>644</v>
      </c>
      <c r="H1010" s="90" t="s">
        <v>1103</v>
      </c>
      <c r="I1010" s="14" t="s">
        <v>408</v>
      </c>
    </row>
    <row r="1011" spans="1:9" ht="51">
      <c r="A1011" s="15" t="s">
        <v>1681</v>
      </c>
      <c r="D1011" s="5" t="s">
        <v>1828</v>
      </c>
      <c r="E1011" s="17">
        <v>6</v>
      </c>
      <c r="G1011" s="6">
        <v>3400</v>
      </c>
      <c r="H1011" s="6">
        <f>SUM(E1011*G1011)</f>
        <v>20400</v>
      </c>
      <c r="I1011" s="6">
        <v>3400</v>
      </c>
    </row>
    <row r="1012" spans="1:9" ht="38.25">
      <c r="A1012" s="15" t="s">
        <v>26</v>
      </c>
      <c r="D1012" s="5" t="s">
        <v>1829</v>
      </c>
      <c r="E1012" s="17">
        <v>2</v>
      </c>
      <c r="G1012" s="6">
        <v>711.94</v>
      </c>
      <c r="H1012" s="6">
        <f>SUM(E1012*G1012)</f>
        <v>1423.88</v>
      </c>
      <c r="I1012" s="6">
        <v>750</v>
      </c>
    </row>
    <row r="1014" spans="1:8" ht="12.75">
      <c r="A1014" s="15" t="s">
        <v>2017</v>
      </c>
      <c r="D1014" s="5" t="s">
        <v>1096</v>
      </c>
      <c r="E1014" s="17">
        <v>48</v>
      </c>
      <c r="G1014" s="6">
        <v>7.79</v>
      </c>
      <c r="H1014" s="6">
        <f>SUM(E1014*G1014)</f>
        <v>373.92</v>
      </c>
    </row>
    <row r="1015" spans="1:3" ht="23.25">
      <c r="A1015" s="4" t="s">
        <v>2140</v>
      </c>
      <c r="B1015" s="141" t="s">
        <v>231</v>
      </c>
      <c r="C1015" s="142"/>
    </row>
    <row r="1016" spans="1:9" s="29" customFormat="1" ht="36">
      <c r="A1016" s="10" t="s">
        <v>217</v>
      </c>
      <c r="B1016" s="145"/>
      <c r="C1016" s="146"/>
      <c r="D1016" s="5"/>
      <c r="E1016" s="6"/>
      <c r="F1016" s="7"/>
      <c r="G1016" s="117" t="s">
        <v>229</v>
      </c>
      <c r="H1016" s="118"/>
      <c r="I1016" s="6"/>
    </row>
    <row r="1017" spans="1:8" ht="15.75">
      <c r="A1017" s="64" t="s">
        <v>1806</v>
      </c>
      <c r="B1017" s="143"/>
      <c r="C1017" s="144"/>
      <c r="E1017" s="6"/>
      <c r="F1017" s="7"/>
      <c r="G1017" s="119"/>
      <c r="H1017" s="120"/>
    </row>
    <row r="1018" spans="1:9" ht="12.75">
      <c r="A1018" s="91" t="s">
        <v>409</v>
      </c>
      <c r="B1018" s="88" t="s">
        <v>197</v>
      </c>
      <c r="C1018" s="88" t="s">
        <v>1510</v>
      </c>
      <c r="D1018" s="89" t="s">
        <v>406</v>
      </c>
      <c r="E1018" s="89" t="s">
        <v>2233</v>
      </c>
      <c r="F1018" s="89" t="s">
        <v>407</v>
      </c>
      <c r="G1018" s="90" t="s">
        <v>644</v>
      </c>
      <c r="H1018" s="90" t="s">
        <v>1103</v>
      </c>
      <c r="I1018" s="14" t="s">
        <v>408</v>
      </c>
    </row>
    <row r="1019" spans="1:8" ht="51">
      <c r="A1019" s="15" t="s">
        <v>798</v>
      </c>
      <c r="D1019" s="5" t="s">
        <v>1239</v>
      </c>
      <c r="E1019" s="17">
        <v>2</v>
      </c>
      <c r="G1019" s="6">
        <v>55.62</v>
      </c>
      <c r="H1019" s="6">
        <f>SUM(E1019*G1019)</f>
        <v>111.24</v>
      </c>
    </row>
    <row r="1020" spans="1:8" ht="12.75">
      <c r="A1020" s="15" t="s">
        <v>1241</v>
      </c>
      <c r="D1020" s="5" t="s">
        <v>1240</v>
      </c>
      <c r="E1020" s="17">
        <v>2</v>
      </c>
      <c r="G1020" s="6">
        <v>8.9</v>
      </c>
      <c r="H1020" s="6">
        <f>SUM(E1020*G1020)</f>
        <v>17.8</v>
      </c>
    </row>
    <row r="1021" spans="1:8" ht="12.75">
      <c r="A1021" s="15" t="s">
        <v>1857</v>
      </c>
      <c r="D1021" s="5" t="s">
        <v>1242</v>
      </c>
      <c r="E1021" s="17">
        <v>2</v>
      </c>
      <c r="G1021" s="6">
        <v>15.57</v>
      </c>
      <c r="H1021" s="6">
        <f>SUM(E1021*G1021)</f>
        <v>31.14</v>
      </c>
    </row>
    <row r="1022" spans="1:8" ht="12.75">
      <c r="A1022" s="15" t="s">
        <v>1859</v>
      </c>
      <c r="D1022" s="5" t="s">
        <v>1858</v>
      </c>
      <c r="E1022" s="17">
        <v>2</v>
      </c>
      <c r="G1022" s="6">
        <v>13.35</v>
      </c>
      <c r="H1022" s="6">
        <f>SUM(E1022*G1022)</f>
        <v>26.7</v>
      </c>
    </row>
    <row r="1023" spans="1:8" ht="25.5">
      <c r="A1023" s="15" t="s">
        <v>2018</v>
      </c>
      <c r="D1023" s="5" t="s">
        <v>1860</v>
      </c>
      <c r="E1023" s="17">
        <v>5</v>
      </c>
      <c r="G1023" s="6">
        <v>16.69</v>
      </c>
      <c r="H1023" s="6">
        <f>SUM(E1023*G1023)</f>
        <v>83.45</v>
      </c>
    </row>
    <row r="1024" spans="1:9" ht="12.75">
      <c r="A1024" s="20" t="s">
        <v>1876</v>
      </c>
      <c r="B1024" s="20"/>
      <c r="C1024" s="20"/>
      <c r="D1024" s="21"/>
      <c r="E1024" s="22"/>
      <c r="F1024" s="21"/>
      <c r="G1024" s="23"/>
      <c r="H1024" s="23">
        <f>SUM(H1011:H1023)</f>
        <v>22468.13</v>
      </c>
      <c r="I1024" s="23"/>
    </row>
    <row r="1025" spans="1:3" ht="12.75">
      <c r="A1025" s="24"/>
      <c r="B1025" s="24"/>
      <c r="C1025" s="24"/>
    </row>
    <row r="1026" spans="1:8" ht="23.25">
      <c r="A1026" s="4" t="s">
        <v>2140</v>
      </c>
      <c r="B1026" s="141" t="s">
        <v>231</v>
      </c>
      <c r="C1026" s="142"/>
      <c r="G1026" s="117" t="s">
        <v>229</v>
      </c>
      <c r="H1026" s="118"/>
    </row>
    <row r="1027" spans="1:8" ht="36">
      <c r="A1027" s="10" t="s">
        <v>2093</v>
      </c>
      <c r="B1027" s="143"/>
      <c r="C1027" s="144"/>
      <c r="E1027" s="6"/>
      <c r="F1027" s="7"/>
      <c r="G1027" s="119"/>
      <c r="H1027" s="120"/>
    </row>
    <row r="1028" spans="1:9" ht="38.25">
      <c r="A1028" s="65" t="s">
        <v>472</v>
      </c>
      <c r="B1028" s="65"/>
      <c r="C1028" s="65"/>
      <c r="E1028" s="6"/>
      <c r="F1028" s="1"/>
      <c r="G1028" s="121" t="s">
        <v>1102</v>
      </c>
      <c r="H1028" s="122"/>
      <c r="I1028" s="11" t="s">
        <v>644</v>
      </c>
    </row>
    <row r="1029" spans="1:9" ht="12.75">
      <c r="A1029" s="91" t="s">
        <v>409</v>
      </c>
      <c r="B1029" s="88" t="s">
        <v>197</v>
      </c>
      <c r="C1029" s="88" t="s">
        <v>1510</v>
      </c>
      <c r="D1029" s="89" t="s">
        <v>406</v>
      </c>
      <c r="E1029" s="89" t="s">
        <v>2233</v>
      </c>
      <c r="F1029" s="89" t="s">
        <v>407</v>
      </c>
      <c r="G1029" s="90" t="s">
        <v>644</v>
      </c>
      <c r="H1029" s="90" t="s">
        <v>1103</v>
      </c>
      <c r="I1029" s="14" t="s">
        <v>408</v>
      </c>
    </row>
    <row r="1030" spans="1:9" ht="38.25">
      <c r="A1030" s="15" t="s">
        <v>1332</v>
      </c>
      <c r="D1030" s="5" t="s">
        <v>473</v>
      </c>
      <c r="E1030" s="17">
        <v>2</v>
      </c>
      <c r="F1030" s="5" t="s">
        <v>788</v>
      </c>
      <c r="G1030" s="6">
        <v>15573.6</v>
      </c>
      <c r="H1030" s="6">
        <f>SUM(E1030*G1030)</f>
        <v>31147.2</v>
      </c>
      <c r="I1030" s="6">
        <v>16000</v>
      </c>
    </row>
    <row r="1031" spans="1:9" ht="38.25">
      <c r="A1031" s="15" t="s">
        <v>475</v>
      </c>
      <c r="D1031" s="5" t="s">
        <v>474</v>
      </c>
      <c r="E1031" s="17">
        <v>2</v>
      </c>
      <c r="G1031" s="6">
        <v>3337.2</v>
      </c>
      <c r="H1031" s="6">
        <f>SUM(E1031*G1031)</f>
        <v>6674.4</v>
      </c>
      <c r="I1031" s="6">
        <v>3350</v>
      </c>
    </row>
    <row r="1032" spans="1:9" ht="51">
      <c r="A1032" s="15" t="s">
        <v>199</v>
      </c>
      <c r="D1032" s="5" t="s">
        <v>1019</v>
      </c>
      <c r="E1032" s="17">
        <v>1</v>
      </c>
      <c r="G1032" s="6">
        <v>16686</v>
      </c>
      <c r="H1032" s="6">
        <f>SUM(E1032*G1032)</f>
        <v>16686</v>
      </c>
      <c r="I1032" s="6">
        <v>16800</v>
      </c>
    </row>
    <row r="1033" spans="1:8" ht="38.25">
      <c r="A1033" s="15" t="s">
        <v>1452</v>
      </c>
      <c r="D1033" s="5" t="s">
        <v>1449</v>
      </c>
      <c r="E1033" s="17">
        <v>1</v>
      </c>
      <c r="G1033" s="6">
        <v>11.12</v>
      </c>
      <c r="H1033" s="6">
        <f>SUM(E1033*G1033)</f>
        <v>11.12</v>
      </c>
    </row>
    <row r="1034" spans="1:8" ht="23.25">
      <c r="A1034" s="4" t="s">
        <v>2140</v>
      </c>
      <c r="B1034" s="141" t="s">
        <v>231</v>
      </c>
      <c r="C1034" s="142"/>
      <c r="G1034" s="117" t="s">
        <v>229</v>
      </c>
      <c r="H1034" s="118"/>
    </row>
    <row r="1035" spans="1:8" ht="36">
      <c r="A1035" s="10" t="s">
        <v>218</v>
      </c>
      <c r="B1035" s="145"/>
      <c r="C1035" s="146"/>
      <c r="E1035" s="6"/>
      <c r="F1035" s="7"/>
      <c r="G1035" s="119"/>
      <c r="H1035" s="120"/>
    </row>
    <row r="1036" spans="1:9" ht="38.25">
      <c r="A1036" s="65" t="s">
        <v>472</v>
      </c>
      <c r="B1036" s="143"/>
      <c r="C1036" s="144"/>
      <c r="E1036" s="6"/>
      <c r="F1036" s="1"/>
      <c r="G1036" s="121" t="s">
        <v>1102</v>
      </c>
      <c r="H1036" s="122"/>
      <c r="I1036" s="11" t="s">
        <v>644</v>
      </c>
    </row>
    <row r="1037" spans="1:9" s="66" customFormat="1" ht="12.75">
      <c r="A1037" s="91" t="s">
        <v>409</v>
      </c>
      <c r="B1037" s="88" t="s">
        <v>197</v>
      </c>
      <c r="C1037" s="88" t="s">
        <v>1510</v>
      </c>
      <c r="D1037" s="89" t="s">
        <v>406</v>
      </c>
      <c r="E1037" s="89" t="s">
        <v>2233</v>
      </c>
      <c r="F1037" s="89" t="s">
        <v>407</v>
      </c>
      <c r="G1037" s="90" t="s">
        <v>644</v>
      </c>
      <c r="H1037" s="90" t="s">
        <v>1103</v>
      </c>
      <c r="I1037" s="14" t="s">
        <v>408</v>
      </c>
    </row>
    <row r="1038" spans="1:9" ht="51">
      <c r="A1038" s="15" t="s">
        <v>419</v>
      </c>
      <c r="D1038" s="5" t="s">
        <v>1450</v>
      </c>
      <c r="E1038" s="17">
        <v>4</v>
      </c>
      <c r="F1038" s="5" t="s">
        <v>1333</v>
      </c>
      <c r="G1038" s="6">
        <v>3337.2</v>
      </c>
      <c r="H1038" s="6">
        <f>SUM(E1038*G1038)</f>
        <v>13348.8</v>
      </c>
      <c r="I1038" s="6">
        <v>3400</v>
      </c>
    </row>
    <row r="1039" spans="1:9" s="19" customFormat="1" ht="12.75">
      <c r="A1039" s="15" t="s">
        <v>1448</v>
      </c>
      <c r="B1039" s="15"/>
      <c r="C1039" s="15"/>
      <c r="D1039" s="5" t="s">
        <v>1451</v>
      </c>
      <c r="E1039" s="17">
        <v>2</v>
      </c>
      <c r="F1039" s="5"/>
      <c r="G1039" s="6">
        <v>133.49</v>
      </c>
      <c r="H1039" s="6">
        <f>SUM(E1039*G1039)</f>
        <v>266.98</v>
      </c>
      <c r="I1039" s="6">
        <v>135</v>
      </c>
    </row>
    <row r="1040" spans="1:9" s="19" customFormat="1" ht="12.75">
      <c r="A1040" s="15" t="s">
        <v>2283</v>
      </c>
      <c r="B1040" s="15"/>
      <c r="C1040" s="15"/>
      <c r="D1040" s="5" t="s">
        <v>616</v>
      </c>
      <c r="E1040" s="17">
        <v>2</v>
      </c>
      <c r="F1040" s="5"/>
      <c r="G1040" s="6">
        <v>44.5</v>
      </c>
      <c r="H1040" s="6">
        <f>SUM(E1040*G1040)</f>
        <v>89</v>
      </c>
      <c r="I1040" s="6"/>
    </row>
    <row r="1041" spans="1:8" ht="12.75">
      <c r="A1041" s="15" t="s">
        <v>617</v>
      </c>
      <c r="D1041" s="5" t="s">
        <v>2358</v>
      </c>
      <c r="E1041" s="17">
        <v>2</v>
      </c>
      <c r="G1041" s="6">
        <v>88.99</v>
      </c>
      <c r="H1041" s="6">
        <f>SUM(E1041*G1041)</f>
        <v>177.98</v>
      </c>
    </row>
    <row r="1042" spans="1:8" ht="12.75">
      <c r="A1042" s="15" t="s">
        <v>2359</v>
      </c>
      <c r="D1042" s="5" t="s">
        <v>2360</v>
      </c>
      <c r="E1042" s="17">
        <v>2</v>
      </c>
      <c r="G1042" s="6">
        <v>83.43</v>
      </c>
      <c r="H1042" s="6">
        <f>SUM(E1042*G1042)</f>
        <v>166.86</v>
      </c>
    </row>
    <row r="1044" spans="1:9" ht="51">
      <c r="A1044" s="15" t="s">
        <v>799</v>
      </c>
      <c r="D1044" s="5" t="s">
        <v>2361</v>
      </c>
      <c r="E1044" s="17">
        <v>2</v>
      </c>
      <c r="G1044" s="6">
        <v>11124</v>
      </c>
      <c r="H1044" s="6">
        <f>SUM(E1044*G1044)</f>
        <v>22248</v>
      </c>
      <c r="I1044" s="6">
        <v>11200</v>
      </c>
    </row>
    <row r="1045" spans="1:8" ht="12.75">
      <c r="A1045" s="15" t="s">
        <v>2284</v>
      </c>
      <c r="D1045" s="5" t="s">
        <v>1413</v>
      </c>
      <c r="E1045" s="17">
        <v>4</v>
      </c>
      <c r="G1045" s="6">
        <v>33.37</v>
      </c>
      <c r="H1045" s="6">
        <f>SUM(E1045*G1045)</f>
        <v>133.48</v>
      </c>
    </row>
    <row r="1047" spans="1:8" ht="12.75">
      <c r="A1047" s="15" t="s">
        <v>2362</v>
      </c>
      <c r="D1047" s="5" t="s">
        <v>2363</v>
      </c>
      <c r="E1047" s="17">
        <v>2</v>
      </c>
      <c r="G1047" s="6">
        <v>222.48</v>
      </c>
      <c r="H1047" s="6">
        <f>SUM(E1047*G1047)</f>
        <v>444.96</v>
      </c>
    </row>
    <row r="1048" spans="1:9" ht="12.75">
      <c r="A1048" s="15" t="s">
        <v>1031</v>
      </c>
      <c r="D1048" s="5" t="s">
        <v>1032</v>
      </c>
      <c r="E1048" s="17">
        <v>2</v>
      </c>
      <c r="G1048" s="6">
        <v>622.94</v>
      </c>
      <c r="H1048" s="6">
        <f>SUM(E1048*G1048)</f>
        <v>1245.88</v>
      </c>
      <c r="I1048" s="6">
        <v>625</v>
      </c>
    </row>
    <row r="1049" spans="1:8" ht="12.75">
      <c r="A1049" s="15" t="s">
        <v>2285</v>
      </c>
      <c r="D1049" s="5" t="s">
        <v>1414</v>
      </c>
      <c r="E1049" s="17">
        <v>2</v>
      </c>
      <c r="F1049" s="5" t="s">
        <v>1328</v>
      </c>
      <c r="G1049" s="6">
        <v>100.12</v>
      </c>
      <c r="H1049" s="6">
        <f>SUM(E1049*G1049)</f>
        <v>200.24</v>
      </c>
    </row>
    <row r="1050" spans="1:8" ht="12.75">
      <c r="A1050" s="15" t="s">
        <v>2286</v>
      </c>
      <c r="D1050" s="5" t="s">
        <v>1415</v>
      </c>
      <c r="E1050" s="17">
        <v>1</v>
      </c>
      <c r="G1050" s="6">
        <v>66.74</v>
      </c>
      <c r="H1050" s="6">
        <f>SUM(E1050*G1050)</f>
        <v>66.74</v>
      </c>
    </row>
    <row r="1051" spans="1:8" ht="25.5">
      <c r="A1051" s="15" t="s">
        <v>2287</v>
      </c>
      <c r="D1051" s="5" t="s">
        <v>1416</v>
      </c>
      <c r="E1051" s="17">
        <v>48</v>
      </c>
      <c r="F1051" s="5" t="s">
        <v>1328</v>
      </c>
      <c r="G1051" s="6">
        <v>7.79</v>
      </c>
      <c r="H1051" s="6">
        <f>SUM(E1051*G1051)</f>
        <v>373.92</v>
      </c>
    </row>
    <row r="1053" spans="1:8" ht="12.75">
      <c r="A1053" s="15" t="s">
        <v>1033</v>
      </c>
      <c r="D1053" s="5" t="s">
        <v>1034</v>
      </c>
      <c r="E1053" s="17">
        <v>2</v>
      </c>
      <c r="G1053" s="6">
        <v>33.37</v>
      </c>
      <c r="H1053" s="6">
        <f aca="true" t="shared" si="35" ref="H1053:H1058">SUM(E1053*G1053)</f>
        <v>66.74</v>
      </c>
    </row>
    <row r="1054" spans="1:9" ht="25.5">
      <c r="A1054" s="15" t="s">
        <v>1944</v>
      </c>
      <c r="D1054" s="5" t="s">
        <v>1334</v>
      </c>
      <c r="E1054" s="17">
        <v>2</v>
      </c>
      <c r="F1054" s="5" t="s">
        <v>2397</v>
      </c>
      <c r="G1054" s="6">
        <v>6674.4</v>
      </c>
      <c r="H1054" s="6">
        <f t="shared" si="35"/>
        <v>13348.8</v>
      </c>
      <c r="I1054" s="6">
        <v>6700</v>
      </c>
    </row>
    <row r="1055" spans="1:9" ht="63.75">
      <c r="A1055" s="15" t="s">
        <v>1505</v>
      </c>
      <c r="B1055" s="24" t="s">
        <v>1508</v>
      </c>
      <c r="C1055" s="24" t="s">
        <v>1509</v>
      </c>
      <c r="D1055" s="5" t="s">
        <v>1335</v>
      </c>
      <c r="E1055" s="17">
        <v>2</v>
      </c>
      <c r="F1055" s="5" t="s">
        <v>2397</v>
      </c>
      <c r="G1055" s="6">
        <v>500</v>
      </c>
      <c r="H1055" s="6">
        <f t="shared" si="35"/>
        <v>1000</v>
      </c>
      <c r="I1055" s="6">
        <v>650</v>
      </c>
    </row>
    <row r="1056" spans="1:9" ht="38.25">
      <c r="A1056" s="15" t="s">
        <v>1506</v>
      </c>
      <c r="D1056" s="5" t="s">
        <v>1336</v>
      </c>
      <c r="E1056" s="17">
        <v>2</v>
      </c>
      <c r="F1056" s="5" t="s">
        <v>2397</v>
      </c>
      <c r="G1056" s="6">
        <v>200</v>
      </c>
      <c r="H1056" s="6">
        <f t="shared" si="35"/>
        <v>400</v>
      </c>
      <c r="I1056" s="6">
        <v>200</v>
      </c>
    </row>
    <row r="1057" spans="1:8" ht="12.75">
      <c r="A1057" s="15" t="s">
        <v>2019</v>
      </c>
      <c r="D1057" s="5" t="s">
        <v>1337</v>
      </c>
      <c r="E1057" s="17">
        <v>24</v>
      </c>
      <c r="F1057" s="5" t="s">
        <v>2397</v>
      </c>
      <c r="G1057" s="6">
        <v>2.22</v>
      </c>
      <c r="H1057" s="6">
        <f t="shared" si="35"/>
        <v>53.28</v>
      </c>
    </row>
    <row r="1058" spans="1:8" ht="12.75">
      <c r="A1058" s="15" t="s">
        <v>2020</v>
      </c>
      <c r="D1058" s="5" t="s">
        <v>1635</v>
      </c>
      <c r="E1058" s="17">
        <v>24</v>
      </c>
      <c r="F1058" s="5" t="s">
        <v>2397</v>
      </c>
      <c r="G1058" s="6">
        <v>2.06</v>
      </c>
      <c r="H1058" s="6">
        <f t="shared" si="35"/>
        <v>49.44</v>
      </c>
    </row>
    <row r="1059" spans="1:9" ht="12.75">
      <c r="A1059" s="20" t="s">
        <v>1876</v>
      </c>
      <c r="B1059" s="20"/>
      <c r="C1059" s="20"/>
      <c r="D1059" s="21"/>
      <c r="E1059" s="22"/>
      <c r="F1059" s="21"/>
      <c r="G1059" s="23"/>
      <c r="H1059" s="23">
        <f>SUM(H1030:H1062)</f>
        <v>108199.82000000002</v>
      </c>
      <c r="I1059" s="23"/>
    </row>
    <row r="1060" spans="1:9" ht="23.25">
      <c r="A1060" s="4" t="s">
        <v>2140</v>
      </c>
      <c r="B1060" s="141" t="s">
        <v>231</v>
      </c>
      <c r="C1060" s="142"/>
      <c r="G1060" s="115" t="s">
        <v>229</v>
      </c>
      <c r="H1060" s="116"/>
      <c r="I1060" s="55"/>
    </row>
    <row r="1061" spans="1:9" ht="36">
      <c r="A1061" s="10" t="s">
        <v>2094</v>
      </c>
      <c r="B1061" s="143"/>
      <c r="C1061" s="144"/>
      <c r="E1061" s="6"/>
      <c r="F1061" s="1"/>
      <c r="G1061" s="121" t="s">
        <v>1102</v>
      </c>
      <c r="H1061" s="122"/>
      <c r="I1061" s="11" t="s">
        <v>644</v>
      </c>
    </row>
    <row r="1062" spans="1:9" ht="12.75">
      <c r="A1062" s="91" t="s">
        <v>409</v>
      </c>
      <c r="B1062" s="88" t="s">
        <v>197</v>
      </c>
      <c r="C1062" s="88" t="s">
        <v>1510</v>
      </c>
      <c r="D1062" s="89" t="s">
        <v>406</v>
      </c>
      <c r="E1062" s="89" t="s">
        <v>2233</v>
      </c>
      <c r="F1062" s="89" t="s">
        <v>407</v>
      </c>
      <c r="G1062" s="90" t="s">
        <v>644</v>
      </c>
      <c r="H1062" s="90" t="s">
        <v>1103</v>
      </c>
      <c r="I1062" s="14" t="s">
        <v>408</v>
      </c>
    </row>
    <row r="1063" spans="1:8" ht="12.75">
      <c r="A1063" s="15" t="s">
        <v>1036</v>
      </c>
      <c r="D1063" s="5" t="s">
        <v>1035</v>
      </c>
      <c r="E1063" s="17">
        <v>4</v>
      </c>
      <c r="G1063" s="6">
        <v>33.37</v>
      </c>
      <c r="H1063" s="6">
        <f aca="true" t="shared" si="36" ref="H1063:H1071">SUM(E1063*G1063)</f>
        <v>133.48</v>
      </c>
    </row>
    <row r="1064" spans="1:8" ht="12.75">
      <c r="A1064" s="15" t="s">
        <v>1038</v>
      </c>
      <c r="D1064" s="5" t="s">
        <v>1037</v>
      </c>
      <c r="E1064" s="17">
        <v>4</v>
      </c>
      <c r="G1064" s="6">
        <v>72.31</v>
      </c>
      <c r="H1064" s="6">
        <f t="shared" si="36"/>
        <v>289.24</v>
      </c>
    </row>
    <row r="1065" spans="1:9" ht="12.75">
      <c r="A1065" s="15" t="s">
        <v>1639</v>
      </c>
      <c r="D1065" s="5" t="s">
        <v>1039</v>
      </c>
      <c r="E1065" s="17">
        <v>8</v>
      </c>
      <c r="F1065" s="5" t="s">
        <v>1640</v>
      </c>
      <c r="G1065" s="6">
        <v>205.79</v>
      </c>
      <c r="H1065" s="6">
        <f t="shared" si="36"/>
        <v>1646.32</v>
      </c>
      <c r="I1065" s="6">
        <v>210</v>
      </c>
    </row>
    <row r="1066" spans="1:9" s="29" customFormat="1" ht="12.75">
      <c r="A1066" s="15" t="s">
        <v>1041</v>
      </c>
      <c r="B1066" s="15"/>
      <c r="C1066" s="15"/>
      <c r="D1066" s="5" t="s">
        <v>1040</v>
      </c>
      <c r="E1066" s="17">
        <v>4</v>
      </c>
      <c r="F1066" s="5"/>
      <c r="G1066" s="6">
        <v>22.25</v>
      </c>
      <c r="H1066" s="6">
        <f t="shared" si="36"/>
        <v>89</v>
      </c>
      <c r="I1066" s="6"/>
    </row>
    <row r="1067" spans="1:9" ht="25.5">
      <c r="A1067" s="15" t="s">
        <v>1636</v>
      </c>
      <c r="D1067" s="5" t="s">
        <v>1042</v>
      </c>
      <c r="E1067" s="17">
        <v>12</v>
      </c>
      <c r="F1067" s="5" t="s">
        <v>788</v>
      </c>
      <c r="G1067" s="6">
        <v>166.86</v>
      </c>
      <c r="H1067" s="6">
        <f t="shared" si="36"/>
        <v>2002.3200000000002</v>
      </c>
      <c r="I1067" s="6">
        <v>175</v>
      </c>
    </row>
    <row r="1068" spans="1:9" s="19" customFormat="1" ht="12.75">
      <c r="A1068" s="15" t="s">
        <v>1044</v>
      </c>
      <c r="B1068" s="15"/>
      <c r="C1068" s="15"/>
      <c r="D1068" s="5" t="s">
        <v>1043</v>
      </c>
      <c r="E1068" s="17">
        <v>4</v>
      </c>
      <c r="F1068" s="5"/>
      <c r="G1068" s="6">
        <v>55.62</v>
      </c>
      <c r="H1068" s="6">
        <f t="shared" si="36"/>
        <v>222.48</v>
      </c>
      <c r="I1068" s="6"/>
    </row>
    <row r="1069" spans="1:9" s="19" customFormat="1" ht="12.75">
      <c r="A1069" s="15" t="s">
        <v>1046</v>
      </c>
      <c r="B1069" s="15"/>
      <c r="C1069" s="15"/>
      <c r="D1069" s="5" t="s">
        <v>1045</v>
      </c>
      <c r="E1069" s="17">
        <v>4</v>
      </c>
      <c r="F1069" s="5"/>
      <c r="G1069" s="6">
        <v>11.12</v>
      </c>
      <c r="H1069" s="6">
        <f t="shared" si="36"/>
        <v>44.48</v>
      </c>
      <c r="I1069" s="6"/>
    </row>
    <row r="1070" spans="1:9" s="19" customFormat="1" ht="12.75">
      <c r="A1070" s="15" t="s">
        <v>2288</v>
      </c>
      <c r="B1070" s="15"/>
      <c r="C1070" s="15"/>
      <c r="D1070" s="5" t="s">
        <v>1047</v>
      </c>
      <c r="E1070" s="17">
        <v>4</v>
      </c>
      <c r="F1070" s="5"/>
      <c r="G1070" s="6">
        <v>27.81</v>
      </c>
      <c r="H1070" s="6">
        <f t="shared" si="36"/>
        <v>111.24</v>
      </c>
      <c r="I1070" s="6"/>
    </row>
    <row r="1071" spans="1:9" ht="12.75">
      <c r="A1071" s="15" t="s">
        <v>1637</v>
      </c>
      <c r="D1071" s="5" t="s">
        <v>1638</v>
      </c>
      <c r="E1071" s="17">
        <v>1</v>
      </c>
      <c r="G1071" s="6">
        <v>333.72</v>
      </c>
      <c r="H1071" s="6">
        <f t="shared" si="36"/>
        <v>333.72</v>
      </c>
      <c r="I1071" s="6">
        <v>350</v>
      </c>
    </row>
    <row r="1072" spans="1:9" ht="12.75">
      <c r="A1072" s="20" t="s">
        <v>1876</v>
      </c>
      <c r="B1072" s="20"/>
      <c r="C1072" s="20"/>
      <c r="D1072" s="21"/>
      <c r="E1072" s="22"/>
      <c r="F1072" s="21"/>
      <c r="G1072" s="23"/>
      <c r="H1072" s="23">
        <f>SUM(H1063:H1071)</f>
        <v>4872.28</v>
      </c>
      <c r="I1072" s="23"/>
    </row>
    <row r="1073" spans="1:9" ht="23.25">
      <c r="A1073" s="4" t="s">
        <v>1883</v>
      </c>
      <c r="B1073" s="4"/>
      <c r="C1073" s="4"/>
      <c r="G1073" s="115" t="s">
        <v>229</v>
      </c>
      <c r="H1073" s="116"/>
      <c r="I1073" s="55"/>
    </row>
    <row r="1074" spans="1:9" ht="50.25" customHeight="1">
      <c r="A1074" s="157" t="s">
        <v>1816</v>
      </c>
      <c r="B1074" s="158"/>
      <c r="C1074" s="124"/>
      <c r="E1074" s="6"/>
      <c r="F1074" s="1"/>
      <c r="G1074" s="121" t="s">
        <v>1102</v>
      </c>
      <c r="H1074" s="122"/>
      <c r="I1074" s="11" t="s">
        <v>644</v>
      </c>
    </row>
    <row r="1075" spans="1:9" ht="12.75">
      <c r="A1075" s="91" t="s">
        <v>409</v>
      </c>
      <c r="B1075" s="88" t="s">
        <v>197</v>
      </c>
      <c r="C1075" s="88" t="s">
        <v>1510</v>
      </c>
      <c r="D1075" s="89" t="s">
        <v>406</v>
      </c>
      <c r="E1075" s="89" t="s">
        <v>2233</v>
      </c>
      <c r="F1075" s="89" t="s">
        <v>407</v>
      </c>
      <c r="G1075" s="90" t="s">
        <v>644</v>
      </c>
      <c r="H1075" s="90" t="s">
        <v>1103</v>
      </c>
      <c r="I1075" s="14" t="s">
        <v>408</v>
      </c>
    </row>
    <row r="1076" spans="1:9" s="71" customFormat="1" ht="63.75">
      <c r="A1076" s="67" t="s">
        <v>1939</v>
      </c>
      <c r="B1076" s="147" t="s">
        <v>568</v>
      </c>
      <c r="C1076" s="165"/>
      <c r="D1076" s="68" t="s">
        <v>1048</v>
      </c>
      <c r="E1076" s="69">
        <v>76</v>
      </c>
      <c r="F1076" s="68" t="s">
        <v>1315</v>
      </c>
      <c r="G1076" s="70">
        <v>3559.68</v>
      </c>
      <c r="H1076" s="70">
        <f>SUM(E1076*G1076)</f>
        <v>270535.68</v>
      </c>
      <c r="I1076" s="70">
        <v>3600</v>
      </c>
    </row>
    <row r="1077" spans="1:9" s="71" customFormat="1" ht="38.25">
      <c r="A1077" s="67" t="s">
        <v>1938</v>
      </c>
      <c r="B1077" s="166"/>
      <c r="C1077" s="167"/>
      <c r="D1077" s="68" t="s">
        <v>1049</v>
      </c>
      <c r="E1077" s="69">
        <v>2</v>
      </c>
      <c r="F1077" s="68"/>
      <c r="G1077" s="70">
        <v>1112.4</v>
      </c>
      <c r="H1077" s="70">
        <f>SUM(E1077*G1077)</f>
        <v>2224.8</v>
      </c>
      <c r="I1077" s="70">
        <v>1150</v>
      </c>
    </row>
    <row r="1078" spans="1:9" s="71" customFormat="1" ht="76.5">
      <c r="A1078" s="67" t="s">
        <v>1940</v>
      </c>
      <c r="B1078" s="166"/>
      <c r="C1078" s="167"/>
      <c r="D1078" s="68" t="s">
        <v>1050</v>
      </c>
      <c r="E1078" s="69">
        <v>6</v>
      </c>
      <c r="F1078" s="68" t="s">
        <v>1641</v>
      </c>
      <c r="G1078" s="70">
        <v>3559.68</v>
      </c>
      <c r="H1078" s="70">
        <f>SUM(E1078*G1078)</f>
        <v>21358.079999999998</v>
      </c>
      <c r="I1078" s="70">
        <v>3600</v>
      </c>
    </row>
    <row r="1079" spans="1:9" s="71" customFormat="1" ht="114.75">
      <c r="A1079" s="67" t="s">
        <v>1941</v>
      </c>
      <c r="B1079" s="166"/>
      <c r="C1079" s="167"/>
      <c r="D1079" s="68" t="s">
        <v>1051</v>
      </c>
      <c r="E1079" s="69">
        <v>1</v>
      </c>
      <c r="F1079" s="68" t="s">
        <v>1315</v>
      </c>
      <c r="G1079" s="70">
        <v>5784.48</v>
      </c>
      <c r="H1079" s="70">
        <f>SUM(E1079*G1079)</f>
        <v>5784.48</v>
      </c>
      <c r="I1079" s="70">
        <v>5800</v>
      </c>
    </row>
    <row r="1080" spans="1:9" s="71" customFormat="1" ht="89.25">
      <c r="A1080" s="67" t="s">
        <v>1662</v>
      </c>
      <c r="B1080" s="168"/>
      <c r="C1080" s="169"/>
      <c r="D1080" s="68" t="s">
        <v>1052</v>
      </c>
      <c r="E1080" s="69">
        <v>6</v>
      </c>
      <c r="F1080" s="68" t="s">
        <v>1640</v>
      </c>
      <c r="G1080" s="70">
        <v>3396</v>
      </c>
      <c r="H1080" s="70">
        <f>SUM(E1080*G1080)</f>
        <v>20376</v>
      </c>
      <c r="I1080" s="70">
        <v>3400</v>
      </c>
    </row>
    <row r="1081" spans="1:9" ht="23.25">
      <c r="A1081" s="4" t="s">
        <v>1884</v>
      </c>
      <c r="B1081" s="4"/>
      <c r="C1081" s="4"/>
      <c r="G1081" s="123"/>
      <c r="H1081" s="124"/>
      <c r="I1081" s="55"/>
    </row>
    <row r="1082" spans="1:9" ht="52.5" customHeight="1">
      <c r="A1082" s="157" t="s">
        <v>1817</v>
      </c>
      <c r="B1082" s="158"/>
      <c r="C1082" s="124"/>
      <c r="E1082" s="6"/>
      <c r="F1082" s="1"/>
      <c r="G1082" s="121" t="s">
        <v>1102</v>
      </c>
      <c r="H1082" s="122"/>
      <c r="I1082" s="11" t="s">
        <v>644</v>
      </c>
    </row>
    <row r="1083" spans="1:9" ht="12.75">
      <c r="A1083" s="91" t="s">
        <v>409</v>
      </c>
      <c r="B1083" s="91"/>
      <c r="C1083" s="91"/>
      <c r="D1083" s="89" t="s">
        <v>406</v>
      </c>
      <c r="E1083" s="89" t="s">
        <v>2233</v>
      </c>
      <c r="F1083" s="89" t="s">
        <v>407</v>
      </c>
      <c r="G1083" s="90" t="s">
        <v>644</v>
      </c>
      <c r="H1083" s="90" t="s">
        <v>1103</v>
      </c>
      <c r="I1083" s="14" t="s">
        <v>408</v>
      </c>
    </row>
    <row r="1084" spans="1:9" s="71" customFormat="1" ht="76.5">
      <c r="A1084" s="67" t="s">
        <v>1942</v>
      </c>
      <c r="B1084" s="163" t="s">
        <v>568</v>
      </c>
      <c r="C1084" s="164"/>
      <c r="D1084" s="68" t="s">
        <v>1663</v>
      </c>
      <c r="E1084" s="69">
        <v>2</v>
      </c>
      <c r="F1084" s="68" t="s">
        <v>2397</v>
      </c>
      <c r="G1084" s="70">
        <v>6118.2</v>
      </c>
      <c r="H1084" s="70">
        <f>SUM(E1084*G1084)</f>
        <v>12236.4</v>
      </c>
      <c r="I1084" s="70">
        <v>6200</v>
      </c>
    </row>
    <row r="1085" spans="1:9" ht="12.75">
      <c r="A1085" s="20" t="s">
        <v>1876</v>
      </c>
      <c r="B1085" s="20"/>
      <c r="C1085" s="20"/>
      <c r="D1085" s="21"/>
      <c r="E1085" s="22"/>
      <c r="F1085" s="21"/>
      <c r="G1085" s="23"/>
      <c r="H1085" s="23">
        <f>SUM(H1076:H1084)</f>
        <v>332515.44</v>
      </c>
      <c r="I1085" s="23"/>
    </row>
    <row r="1086" spans="1:9" ht="12.75">
      <c r="A1086" s="24"/>
      <c r="B1086" s="24"/>
      <c r="C1086" s="24"/>
      <c r="G1086" s="54"/>
      <c r="H1086" s="34"/>
      <c r="I1086" s="55"/>
    </row>
    <row r="1087" spans="1:9" ht="23.25">
      <c r="A1087" s="4" t="s">
        <v>2084</v>
      </c>
      <c r="B1087" s="153"/>
      <c r="C1087" s="154"/>
      <c r="G1087" s="54"/>
      <c r="H1087" s="34"/>
      <c r="I1087" s="55"/>
    </row>
    <row r="1088" spans="1:9" ht="18">
      <c r="A1088" s="10" t="s">
        <v>2155</v>
      </c>
      <c r="B1088" s="155"/>
      <c r="C1088" s="156"/>
      <c r="E1088" s="6"/>
      <c r="F1088" s="1"/>
      <c r="G1088" s="121" t="s">
        <v>1102</v>
      </c>
      <c r="H1088" s="122"/>
      <c r="I1088" s="11" t="s">
        <v>644</v>
      </c>
    </row>
    <row r="1089" spans="1:9" ht="12.75">
      <c r="A1089" s="91" t="s">
        <v>409</v>
      </c>
      <c r="B1089" s="88" t="s">
        <v>197</v>
      </c>
      <c r="C1089" s="88" t="s">
        <v>1510</v>
      </c>
      <c r="D1089" s="89" t="s">
        <v>406</v>
      </c>
      <c r="E1089" s="89" t="s">
        <v>2233</v>
      </c>
      <c r="F1089" s="89" t="s">
        <v>407</v>
      </c>
      <c r="G1089" s="90" t="s">
        <v>644</v>
      </c>
      <c r="H1089" s="90" t="s">
        <v>1103</v>
      </c>
      <c r="I1089" s="14" t="s">
        <v>408</v>
      </c>
    </row>
    <row r="1090" spans="1:9" s="71" customFormat="1" ht="25.5">
      <c r="A1090" s="67" t="s">
        <v>1664</v>
      </c>
      <c r="B1090" s="159" t="s">
        <v>569</v>
      </c>
      <c r="C1090" s="160"/>
      <c r="D1090" s="68" t="s">
        <v>2234</v>
      </c>
      <c r="E1090" s="69">
        <v>8</v>
      </c>
      <c r="F1090" s="68" t="s">
        <v>2385</v>
      </c>
      <c r="G1090" s="70">
        <v>750.87</v>
      </c>
      <c r="H1090" s="70">
        <f>SUM(E1090*G1090)</f>
        <v>6006.96</v>
      </c>
      <c r="I1090" s="70">
        <v>775</v>
      </c>
    </row>
    <row r="1091" spans="1:9" s="71" customFormat="1" ht="32.25" customHeight="1">
      <c r="A1091" s="67" t="s">
        <v>493</v>
      </c>
      <c r="B1091" s="161"/>
      <c r="C1091" s="162"/>
      <c r="D1091" s="68" t="s">
        <v>2235</v>
      </c>
      <c r="E1091" s="69">
        <v>3</v>
      </c>
      <c r="F1091" s="68"/>
      <c r="G1091" s="70">
        <v>88.99</v>
      </c>
      <c r="H1091" s="70">
        <f>SUM(E1091*G1091)</f>
        <v>266.96999999999997</v>
      </c>
      <c r="I1091" s="70"/>
    </row>
    <row r="1092" spans="1:9" ht="12.75">
      <c r="A1092" s="20" t="s">
        <v>1876</v>
      </c>
      <c r="B1092" s="20"/>
      <c r="C1092" s="20"/>
      <c r="D1092" s="21"/>
      <c r="E1092" s="22"/>
      <c r="F1092" s="21"/>
      <c r="G1092" s="23"/>
      <c r="H1092" s="23">
        <f>SUM(H1090:H1091)</f>
        <v>6273.93</v>
      </c>
      <c r="I1092" s="23"/>
    </row>
    <row r="1093" spans="1:9" ht="12.75">
      <c r="A1093" s="24"/>
      <c r="B1093" s="24"/>
      <c r="C1093" s="24"/>
      <c r="G1093" s="54"/>
      <c r="H1093" s="34"/>
      <c r="I1093" s="55"/>
    </row>
    <row r="1094" spans="1:9" ht="23.25">
      <c r="A1094" s="4" t="s">
        <v>2084</v>
      </c>
      <c r="B1094" s="141" t="s">
        <v>231</v>
      </c>
      <c r="C1094" s="142"/>
      <c r="G1094" s="115" t="s">
        <v>229</v>
      </c>
      <c r="H1094" s="116"/>
      <c r="I1094" s="55"/>
    </row>
    <row r="1095" spans="1:9" ht="18">
      <c r="A1095" s="10" t="s">
        <v>2095</v>
      </c>
      <c r="B1095" s="143"/>
      <c r="C1095" s="144"/>
      <c r="E1095" s="6"/>
      <c r="F1095" s="1"/>
      <c r="G1095" s="121" t="s">
        <v>1102</v>
      </c>
      <c r="H1095" s="122"/>
      <c r="I1095" s="11" t="s">
        <v>644</v>
      </c>
    </row>
    <row r="1096" spans="1:9" ht="17.25" customHeight="1">
      <c r="A1096" s="91" t="s">
        <v>409</v>
      </c>
      <c r="B1096" s="88" t="s">
        <v>197</v>
      </c>
      <c r="C1096" s="88" t="s">
        <v>1510</v>
      </c>
      <c r="D1096" s="89" t="s">
        <v>406</v>
      </c>
      <c r="E1096" s="89" t="s">
        <v>2233</v>
      </c>
      <c r="F1096" s="89" t="s">
        <v>407</v>
      </c>
      <c r="G1096" s="90" t="s">
        <v>644</v>
      </c>
      <c r="H1096" s="90" t="s">
        <v>1103</v>
      </c>
      <c r="I1096" s="14" t="s">
        <v>408</v>
      </c>
    </row>
    <row r="1097" spans="1:9" ht="63.75">
      <c r="A1097" s="15" t="s">
        <v>1504</v>
      </c>
      <c r="B1097" s="24" t="s">
        <v>1508</v>
      </c>
      <c r="C1097" s="24" t="s">
        <v>1509</v>
      </c>
      <c r="D1097" s="5" t="s">
        <v>494</v>
      </c>
      <c r="E1097" s="17">
        <v>10</v>
      </c>
      <c r="F1097" s="5" t="s">
        <v>2385</v>
      </c>
      <c r="G1097" s="6">
        <v>500</v>
      </c>
      <c r="H1097" s="70">
        <f>SUM(E1097*G1097)</f>
        <v>5000</v>
      </c>
      <c r="I1097" s="6">
        <v>650</v>
      </c>
    </row>
    <row r="1098" spans="1:9" ht="23.25">
      <c r="A1098" s="4" t="s">
        <v>2084</v>
      </c>
      <c r="B1098" s="141" t="s">
        <v>231</v>
      </c>
      <c r="C1098" s="142"/>
      <c r="G1098" s="115" t="s">
        <v>229</v>
      </c>
      <c r="H1098" s="116"/>
      <c r="I1098" s="55"/>
    </row>
    <row r="1099" spans="1:9" ht="18">
      <c r="A1099" s="10" t="s">
        <v>219</v>
      </c>
      <c r="B1099" s="143"/>
      <c r="C1099" s="144"/>
      <c r="E1099" s="6"/>
      <c r="F1099" s="1"/>
      <c r="G1099" s="121" t="s">
        <v>1102</v>
      </c>
      <c r="H1099" s="122"/>
      <c r="I1099" s="11" t="s">
        <v>644</v>
      </c>
    </row>
    <row r="1100" spans="1:9" ht="17.25" customHeight="1">
      <c r="A1100" s="91" t="s">
        <v>409</v>
      </c>
      <c r="B1100" s="88" t="s">
        <v>197</v>
      </c>
      <c r="C1100" s="88" t="s">
        <v>1510</v>
      </c>
      <c r="D1100" s="89" t="s">
        <v>406</v>
      </c>
      <c r="E1100" s="89" t="s">
        <v>2233</v>
      </c>
      <c r="F1100" s="89" t="s">
        <v>407</v>
      </c>
      <c r="G1100" s="90" t="s">
        <v>644</v>
      </c>
      <c r="H1100" s="90" t="s">
        <v>1103</v>
      </c>
      <c r="I1100" s="14" t="s">
        <v>408</v>
      </c>
    </row>
    <row r="1101" spans="1:9" ht="63.75">
      <c r="A1101" s="15" t="s">
        <v>1665</v>
      </c>
      <c r="D1101" s="5" t="s">
        <v>495</v>
      </c>
      <c r="E1101" s="72">
        <v>2</v>
      </c>
      <c r="F1101" s="5" t="s">
        <v>788</v>
      </c>
      <c r="G1101" s="6">
        <v>6674.4</v>
      </c>
      <c r="H1101" s="6">
        <f aca="true" t="shared" si="37" ref="H1101:H1106">SUM(E1101*G1101)</f>
        <v>13348.8</v>
      </c>
      <c r="I1101" s="6">
        <v>6700</v>
      </c>
    </row>
    <row r="1102" spans="1:8" ht="51">
      <c r="A1102" s="15" t="s">
        <v>1815</v>
      </c>
      <c r="D1102" s="5" t="s">
        <v>496</v>
      </c>
      <c r="E1102" s="72">
        <v>1</v>
      </c>
      <c r="G1102" s="6">
        <v>0</v>
      </c>
      <c r="H1102" s="6">
        <f t="shared" si="37"/>
        <v>0</v>
      </c>
    </row>
    <row r="1103" spans="1:9" ht="51">
      <c r="A1103" s="15" t="s">
        <v>1417</v>
      </c>
      <c r="D1103" s="5" t="s">
        <v>497</v>
      </c>
      <c r="E1103" s="72">
        <v>6</v>
      </c>
      <c r="F1103" s="5" t="s">
        <v>1666</v>
      </c>
      <c r="G1103" s="6">
        <v>444.96</v>
      </c>
      <c r="H1103" s="6">
        <f t="shared" si="37"/>
        <v>2669.7599999999998</v>
      </c>
      <c r="I1103" s="6">
        <v>450</v>
      </c>
    </row>
    <row r="1104" spans="1:9" ht="51">
      <c r="A1104" s="15" t="s">
        <v>1667</v>
      </c>
      <c r="D1104" s="5" t="s">
        <v>498</v>
      </c>
      <c r="E1104" s="17">
        <v>2</v>
      </c>
      <c r="F1104" s="5" t="s">
        <v>1333</v>
      </c>
      <c r="G1104" s="6">
        <v>111.24</v>
      </c>
      <c r="H1104" s="6">
        <f t="shared" si="37"/>
        <v>222.48</v>
      </c>
      <c r="I1104" s="6">
        <v>125</v>
      </c>
    </row>
    <row r="1105" spans="1:9" ht="12.75">
      <c r="A1105" s="15" t="s">
        <v>1544</v>
      </c>
      <c r="D1105" s="5" t="s">
        <v>1545</v>
      </c>
      <c r="E1105" s="17">
        <v>2</v>
      </c>
      <c r="F1105" s="5" t="s">
        <v>2397</v>
      </c>
      <c r="G1105" s="6">
        <v>333.72</v>
      </c>
      <c r="H1105" s="6">
        <f t="shared" si="37"/>
        <v>667.44</v>
      </c>
      <c r="I1105" s="6">
        <v>350</v>
      </c>
    </row>
    <row r="1106" spans="1:9" ht="12.75">
      <c r="A1106" s="15" t="s">
        <v>62</v>
      </c>
      <c r="D1106" s="5" t="s">
        <v>63</v>
      </c>
      <c r="E1106" s="17">
        <v>2</v>
      </c>
      <c r="F1106" s="5" t="s">
        <v>2397</v>
      </c>
      <c r="G1106" s="6">
        <v>1080</v>
      </c>
      <c r="H1106" s="6">
        <f t="shared" si="37"/>
        <v>2160</v>
      </c>
      <c r="I1106" s="6">
        <v>1100</v>
      </c>
    </row>
    <row r="1107" spans="1:9" ht="12.75">
      <c r="A1107" s="20" t="s">
        <v>1876</v>
      </c>
      <c r="B1107" s="20"/>
      <c r="C1107" s="20"/>
      <c r="D1107" s="21"/>
      <c r="E1107" s="22"/>
      <c r="F1107" s="21"/>
      <c r="G1107" s="23"/>
      <c r="H1107" s="23">
        <f>SUM(H1097:H1106)</f>
        <v>24068.479999999996</v>
      </c>
      <c r="I1107" s="23"/>
    </row>
    <row r="1108" spans="1:9" ht="12.75">
      <c r="A1108" s="24"/>
      <c r="B1108" s="24"/>
      <c r="C1108" s="24"/>
      <c r="G1108" s="54"/>
      <c r="H1108" s="34"/>
      <c r="I1108" s="55"/>
    </row>
    <row r="1109" spans="1:9" ht="23.25">
      <c r="A1109" s="4" t="s">
        <v>2084</v>
      </c>
      <c r="B1109" s="4"/>
      <c r="C1109" s="4"/>
      <c r="G1109" s="115" t="s">
        <v>229</v>
      </c>
      <c r="H1109" s="116"/>
      <c r="I1109" s="55"/>
    </row>
    <row r="1110" spans="1:9" ht="64.5" customHeight="1">
      <c r="A1110" s="157" t="s">
        <v>1813</v>
      </c>
      <c r="B1110" s="158"/>
      <c r="C1110" s="124"/>
      <c r="E1110" s="6"/>
      <c r="F1110" s="1"/>
      <c r="G1110" s="121" t="s">
        <v>1102</v>
      </c>
      <c r="H1110" s="122"/>
      <c r="I1110" s="11" t="s">
        <v>644</v>
      </c>
    </row>
    <row r="1111" spans="1:9" ht="12.75">
      <c r="A1111" s="91" t="s">
        <v>409</v>
      </c>
      <c r="B1111" s="88" t="s">
        <v>197</v>
      </c>
      <c r="C1111" s="88" t="s">
        <v>1510</v>
      </c>
      <c r="D1111" s="89" t="s">
        <v>406</v>
      </c>
      <c r="E1111" s="89" t="s">
        <v>2233</v>
      </c>
      <c r="F1111" s="89" t="s">
        <v>407</v>
      </c>
      <c r="G1111" s="90" t="s">
        <v>644</v>
      </c>
      <c r="H1111" s="90" t="s">
        <v>1103</v>
      </c>
      <c r="I1111" s="14" t="s">
        <v>408</v>
      </c>
    </row>
    <row r="1112" spans="1:9" s="71" customFormat="1" ht="51" customHeight="1">
      <c r="A1112" s="67" t="s">
        <v>1943</v>
      </c>
      <c r="B1112" s="147" t="s">
        <v>568</v>
      </c>
      <c r="C1112" s="148"/>
      <c r="D1112" s="68" t="s">
        <v>499</v>
      </c>
      <c r="E1112" s="69">
        <v>2</v>
      </c>
      <c r="F1112" s="68" t="s">
        <v>1333</v>
      </c>
      <c r="G1112" s="70">
        <v>16686</v>
      </c>
      <c r="H1112" s="70">
        <f>SUM(E1112*G1112)</f>
        <v>33372</v>
      </c>
      <c r="I1112" s="70">
        <v>16700</v>
      </c>
    </row>
    <row r="1113" spans="1:9" s="71" customFormat="1" ht="12.75">
      <c r="A1113" s="67" t="s">
        <v>501</v>
      </c>
      <c r="B1113" s="149"/>
      <c r="C1113" s="150"/>
      <c r="D1113" s="68" t="s">
        <v>500</v>
      </c>
      <c r="E1113" s="69">
        <v>4</v>
      </c>
      <c r="F1113" s="68"/>
      <c r="G1113" s="70">
        <v>222.48</v>
      </c>
      <c r="H1113" s="70">
        <f>SUM(E1113*G1113)</f>
        <v>889.92</v>
      </c>
      <c r="I1113" s="70">
        <v>225</v>
      </c>
    </row>
    <row r="1114" spans="1:9" ht="23.25">
      <c r="A1114" s="4" t="s">
        <v>2084</v>
      </c>
      <c r="B1114" s="4"/>
      <c r="C1114" s="4"/>
      <c r="G1114" s="115" t="s">
        <v>229</v>
      </c>
      <c r="H1114" s="116"/>
      <c r="I1114" s="55"/>
    </row>
    <row r="1115" spans="1:9" ht="53.25" customHeight="1">
      <c r="A1115" s="157" t="s">
        <v>1814</v>
      </c>
      <c r="B1115" s="158"/>
      <c r="C1115" s="124"/>
      <c r="E1115" s="6"/>
      <c r="F1115" s="1"/>
      <c r="G1115" s="121" t="s">
        <v>1102</v>
      </c>
      <c r="H1115" s="122"/>
      <c r="I1115" s="11" t="s">
        <v>644</v>
      </c>
    </row>
    <row r="1116" spans="1:9" ht="12.75">
      <c r="A1116" s="91" t="s">
        <v>409</v>
      </c>
      <c r="B1116" s="88" t="s">
        <v>197</v>
      </c>
      <c r="C1116" s="88" t="s">
        <v>1510</v>
      </c>
      <c r="D1116" s="89" t="s">
        <v>406</v>
      </c>
      <c r="E1116" s="89" t="s">
        <v>2233</v>
      </c>
      <c r="F1116" s="89" t="s">
        <v>407</v>
      </c>
      <c r="G1116" s="90" t="s">
        <v>644</v>
      </c>
      <c r="H1116" s="90" t="s">
        <v>1103</v>
      </c>
      <c r="I1116" s="14" t="s">
        <v>408</v>
      </c>
    </row>
    <row r="1117" spans="1:9" s="71" customFormat="1" ht="12.75">
      <c r="A1117" s="67" t="s">
        <v>503</v>
      </c>
      <c r="B1117" s="147" t="s">
        <v>568</v>
      </c>
      <c r="C1117" s="148"/>
      <c r="D1117" s="68" t="s">
        <v>502</v>
      </c>
      <c r="E1117" s="69">
        <v>6</v>
      </c>
      <c r="F1117" s="68"/>
      <c r="G1117" s="70">
        <v>778.68</v>
      </c>
      <c r="H1117" s="70">
        <f>SUM(E1117*G1117)</f>
        <v>4672.08</v>
      </c>
      <c r="I1117" s="70">
        <v>800</v>
      </c>
    </row>
    <row r="1118" spans="1:9" s="71" customFormat="1" ht="25.5">
      <c r="A1118" s="67" t="s">
        <v>505</v>
      </c>
      <c r="B1118" s="151"/>
      <c r="C1118" s="152"/>
      <c r="D1118" s="68" t="s">
        <v>504</v>
      </c>
      <c r="E1118" s="69">
        <v>4</v>
      </c>
      <c r="F1118" s="68" t="s">
        <v>1666</v>
      </c>
      <c r="G1118" s="70">
        <v>556.2</v>
      </c>
      <c r="H1118" s="70">
        <f>SUM(E1118*G1118)</f>
        <v>2224.8</v>
      </c>
      <c r="I1118" s="70">
        <v>575</v>
      </c>
    </row>
    <row r="1119" spans="1:9" s="71" customFormat="1" ht="12.75">
      <c r="A1119" s="67" t="s">
        <v>507</v>
      </c>
      <c r="B1119" s="151"/>
      <c r="C1119" s="152"/>
      <c r="D1119" s="68" t="s">
        <v>506</v>
      </c>
      <c r="E1119" s="69">
        <v>4</v>
      </c>
      <c r="F1119" s="68"/>
      <c r="G1119" s="70">
        <v>222.48</v>
      </c>
      <c r="H1119" s="70">
        <f>SUM(E1119*G1119)</f>
        <v>889.92</v>
      </c>
      <c r="I1119" s="70"/>
    </row>
    <row r="1120" spans="1:9" s="71" customFormat="1" ht="12.75">
      <c r="A1120" s="67" t="s">
        <v>509</v>
      </c>
      <c r="B1120" s="149"/>
      <c r="C1120" s="150"/>
      <c r="D1120" s="68" t="s">
        <v>508</v>
      </c>
      <c r="E1120" s="69">
        <v>4</v>
      </c>
      <c r="F1120" s="68" t="s">
        <v>1666</v>
      </c>
      <c r="G1120" s="70">
        <v>778.68</v>
      </c>
      <c r="H1120" s="70">
        <f>SUM(E1120*G1120)</f>
        <v>3114.72</v>
      </c>
      <c r="I1120" s="70">
        <v>800</v>
      </c>
    </row>
    <row r="1121" spans="1:9" ht="25.5">
      <c r="A1121" s="15" t="s">
        <v>61</v>
      </c>
      <c r="D1121" s="5" t="s">
        <v>1682</v>
      </c>
      <c r="E1121" s="17">
        <v>1</v>
      </c>
      <c r="F1121" s="5" t="s">
        <v>2397</v>
      </c>
      <c r="G1121" s="6">
        <v>21600</v>
      </c>
      <c r="H1121" s="6">
        <f>SUM(E1121*G1121)</f>
        <v>21600</v>
      </c>
      <c r="I1121" s="6">
        <v>21600</v>
      </c>
    </row>
    <row r="1122" spans="1:9" ht="12.75">
      <c r="A1122" s="20" t="s">
        <v>1876</v>
      </c>
      <c r="B1122" s="20"/>
      <c r="C1122" s="20"/>
      <c r="D1122" s="21"/>
      <c r="E1122" s="22"/>
      <c r="F1122" s="21"/>
      <c r="G1122" s="23"/>
      <c r="H1122" s="23">
        <f>SUM(H1111:H1121)</f>
        <v>66763.44</v>
      </c>
      <c r="I1122" s="23"/>
    </row>
    <row r="1123" spans="1:9" ht="12.75">
      <c r="A1123" s="24"/>
      <c r="B1123" s="24"/>
      <c r="C1123" s="24"/>
      <c r="G1123" s="54"/>
      <c r="H1123" s="34"/>
      <c r="I1123" s="55"/>
    </row>
    <row r="1124" spans="1:9" ht="23.25">
      <c r="A1124" s="4" t="s">
        <v>2084</v>
      </c>
      <c r="B1124" s="141" t="s">
        <v>231</v>
      </c>
      <c r="C1124" s="142"/>
      <c r="G1124" s="115" t="s">
        <v>229</v>
      </c>
      <c r="H1124" s="116"/>
      <c r="I1124" s="55"/>
    </row>
    <row r="1125" spans="1:9" ht="18">
      <c r="A1125" s="10" t="s">
        <v>2096</v>
      </c>
      <c r="B1125" s="143"/>
      <c r="C1125" s="144"/>
      <c r="E1125" s="6"/>
      <c r="F1125" s="1"/>
      <c r="G1125" s="121" t="s">
        <v>1102</v>
      </c>
      <c r="H1125" s="122"/>
      <c r="I1125" s="11" t="s">
        <v>644</v>
      </c>
    </row>
    <row r="1126" spans="1:9" ht="12.75">
      <c r="A1126" s="91" t="s">
        <v>409</v>
      </c>
      <c r="B1126" s="88" t="s">
        <v>197</v>
      </c>
      <c r="C1126" s="88" t="s">
        <v>1510</v>
      </c>
      <c r="D1126" s="89" t="s">
        <v>406</v>
      </c>
      <c r="E1126" s="89" t="s">
        <v>2233</v>
      </c>
      <c r="F1126" s="89" t="s">
        <v>407</v>
      </c>
      <c r="G1126" s="90" t="s">
        <v>644</v>
      </c>
      <c r="H1126" s="90" t="s">
        <v>1103</v>
      </c>
      <c r="I1126" s="14" t="s">
        <v>408</v>
      </c>
    </row>
    <row r="1127" spans="1:8" ht="25.5">
      <c r="A1127" s="15" t="s">
        <v>1418</v>
      </c>
      <c r="D1127" s="5" t="s">
        <v>510</v>
      </c>
      <c r="E1127" s="17">
        <v>10</v>
      </c>
      <c r="G1127" s="6">
        <v>66.74</v>
      </c>
      <c r="H1127" s="6">
        <f aca="true" t="shared" si="38" ref="H1127:H1133">SUM(E1127*G1127)</f>
        <v>667.4</v>
      </c>
    </row>
    <row r="1128" spans="1:8" ht="25.5">
      <c r="A1128" s="15" t="s">
        <v>512</v>
      </c>
      <c r="D1128" s="5" t="s">
        <v>511</v>
      </c>
      <c r="E1128" s="17">
        <v>8</v>
      </c>
      <c r="G1128" s="6">
        <v>22.25</v>
      </c>
      <c r="H1128" s="6">
        <f t="shared" si="38"/>
        <v>178</v>
      </c>
    </row>
    <row r="1129" spans="1:9" ht="25.5">
      <c r="A1129" s="15" t="s">
        <v>514</v>
      </c>
      <c r="D1129" s="5" t="s">
        <v>513</v>
      </c>
      <c r="E1129" s="17">
        <v>10</v>
      </c>
      <c r="G1129" s="6">
        <v>166.86</v>
      </c>
      <c r="H1129" s="6">
        <f t="shared" si="38"/>
        <v>1668.6000000000001</v>
      </c>
      <c r="I1129" s="6">
        <v>175</v>
      </c>
    </row>
    <row r="1130" spans="1:9" ht="25.5">
      <c r="A1130" s="15" t="s">
        <v>1419</v>
      </c>
      <c r="D1130" s="5" t="s">
        <v>515</v>
      </c>
      <c r="E1130" s="17">
        <v>4</v>
      </c>
      <c r="G1130" s="6">
        <v>389.34</v>
      </c>
      <c r="H1130" s="6">
        <f t="shared" si="38"/>
        <v>1557.36</v>
      </c>
      <c r="I1130" s="6">
        <v>400</v>
      </c>
    </row>
    <row r="1131" spans="1:9" ht="12.75">
      <c r="A1131" s="15" t="s">
        <v>517</v>
      </c>
      <c r="D1131" s="5" t="s">
        <v>516</v>
      </c>
      <c r="E1131" s="17">
        <v>1</v>
      </c>
      <c r="G1131" s="6">
        <v>111.24</v>
      </c>
      <c r="H1131" s="6">
        <f t="shared" si="38"/>
        <v>111.24</v>
      </c>
      <c r="I1131" s="6">
        <v>125</v>
      </c>
    </row>
    <row r="1132" spans="1:9" ht="25.5">
      <c r="A1132" s="15" t="s">
        <v>1057</v>
      </c>
      <c r="D1132" s="5" t="s">
        <v>1720</v>
      </c>
      <c r="E1132" s="17">
        <v>1</v>
      </c>
      <c r="G1132" s="6">
        <v>278.1</v>
      </c>
      <c r="H1132" s="6">
        <f t="shared" si="38"/>
        <v>278.1</v>
      </c>
      <c r="I1132" s="6">
        <v>300</v>
      </c>
    </row>
    <row r="1133" spans="1:9" ht="12.75">
      <c r="A1133" s="15" t="s">
        <v>1265</v>
      </c>
      <c r="D1133" s="5" t="s">
        <v>1721</v>
      </c>
      <c r="E1133" s="17">
        <v>8</v>
      </c>
      <c r="G1133" s="6">
        <v>111.24</v>
      </c>
      <c r="H1133" s="6">
        <f t="shared" si="38"/>
        <v>889.92</v>
      </c>
      <c r="I1133" s="6">
        <v>125</v>
      </c>
    </row>
    <row r="1134" spans="1:9" ht="23.25">
      <c r="A1134" s="4" t="s">
        <v>2084</v>
      </c>
      <c r="B1134" s="141" t="s">
        <v>231</v>
      </c>
      <c r="C1134" s="142"/>
      <c r="G1134" s="115" t="s">
        <v>229</v>
      </c>
      <c r="H1134" s="116"/>
      <c r="I1134" s="55"/>
    </row>
    <row r="1135" spans="1:9" ht="18">
      <c r="A1135" s="10" t="s">
        <v>220</v>
      </c>
      <c r="B1135" s="143"/>
      <c r="C1135" s="144"/>
      <c r="E1135" s="6"/>
      <c r="F1135" s="1"/>
      <c r="G1135" s="121" t="s">
        <v>1102</v>
      </c>
      <c r="H1135" s="122"/>
      <c r="I1135" s="11" t="s">
        <v>644</v>
      </c>
    </row>
    <row r="1136" spans="1:9" ht="12.75">
      <c r="A1136" s="91" t="s">
        <v>409</v>
      </c>
      <c r="B1136" s="88" t="s">
        <v>197</v>
      </c>
      <c r="C1136" s="88" t="s">
        <v>1510</v>
      </c>
      <c r="D1136" s="89" t="s">
        <v>406</v>
      </c>
      <c r="E1136" s="89" t="s">
        <v>2233</v>
      </c>
      <c r="F1136" s="89" t="s">
        <v>407</v>
      </c>
      <c r="G1136" s="90" t="s">
        <v>644</v>
      </c>
      <c r="H1136" s="90" t="s">
        <v>1103</v>
      </c>
      <c r="I1136" s="14" t="s">
        <v>408</v>
      </c>
    </row>
    <row r="1137" spans="1:9" ht="12.75">
      <c r="A1137" s="15" t="s">
        <v>1668</v>
      </c>
      <c r="D1137" s="5" t="s">
        <v>1266</v>
      </c>
      <c r="E1137" s="17">
        <v>12</v>
      </c>
      <c r="F1137" s="5" t="s">
        <v>1333</v>
      </c>
      <c r="G1137" s="6">
        <v>556.2</v>
      </c>
      <c r="H1137" s="6">
        <f aca="true" t="shared" si="39" ref="H1137:H1143">SUM(E1137*G1137)</f>
        <v>6674.400000000001</v>
      </c>
      <c r="I1137" s="6">
        <v>600</v>
      </c>
    </row>
    <row r="1138" spans="1:8" ht="25.5">
      <c r="A1138" s="15" t="s">
        <v>1268</v>
      </c>
      <c r="D1138" s="5" t="s">
        <v>1267</v>
      </c>
      <c r="E1138" s="17">
        <v>186</v>
      </c>
      <c r="G1138" s="6">
        <v>0.56</v>
      </c>
      <c r="H1138" s="6">
        <f t="shared" si="39"/>
        <v>104.16000000000001</v>
      </c>
    </row>
    <row r="1139" spans="1:9" ht="12.75">
      <c r="A1139" s="15" t="s">
        <v>1669</v>
      </c>
      <c r="D1139" s="5" t="s">
        <v>1269</v>
      </c>
      <c r="E1139" s="17">
        <v>1</v>
      </c>
      <c r="F1139" s="5" t="s">
        <v>1333</v>
      </c>
      <c r="G1139" s="6">
        <v>389.34</v>
      </c>
      <c r="H1139" s="6">
        <f t="shared" si="39"/>
        <v>389.34</v>
      </c>
      <c r="I1139" s="6">
        <v>400</v>
      </c>
    </row>
    <row r="1140" spans="1:8" ht="12.75">
      <c r="A1140" s="15" t="s">
        <v>1271</v>
      </c>
      <c r="D1140" s="5" t="s">
        <v>1270</v>
      </c>
      <c r="E1140" s="17">
        <v>66</v>
      </c>
      <c r="G1140" s="6">
        <v>44.5</v>
      </c>
      <c r="H1140" s="6">
        <f t="shared" si="39"/>
        <v>2937</v>
      </c>
    </row>
    <row r="1141" spans="1:8" ht="12.75">
      <c r="A1141" s="15" t="s">
        <v>984</v>
      </c>
      <c r="D1141" s="5" t="s">
        <v>983</v>
      </c>
      <c r="E1141" s="17">
        <v>33</v>
      </c>
      <c r="G1141" s="6">
        <v>44.5</v>
      </c>
      <c r="H1141" s="6">
        <f t="shared" si="39"/>
        <v>1468.5</v>
      </c>
    </row>
    <row r="1142" spans="1:8" ht="25.5">
      <c r="A1142" s="15" t="s">
        <v>1670</v>
      </c>
      <c r="D1142" s="5" t="s">
        <v>1671</v>
      </c>
      <c r="E1142" s="17">
        <v>40</v>
      </c>
      <c r="F1142" s="5" t="s">
        <v>2397</v>
      </c>
      <c r="G1142" s="6">
        <v>55.62</v>
      </c>
      <c r="H1142" s="6">
        <f t="shared" si="39"/>
        <v>2224.7999999999997</v>
      </c>
    </row>
    <row r="1143" spans="1:9" ht="25.5" customHeight="1">
      <c r="A1143" s="15" t="s">
        <v>1672</v>
      </c>
      <c r="D1143" s="5" t="s">
        <v>1673</v>
      </c>
      <c r="E1143" s="17">
        <v>3</v>
      </c>
      <c r="F1143" s="5" t="s">
        <v>2397</v>
      </c>
      <c r="G1143" s="6">
        <v>2224.8</v>
      </c>
      <c r="H1143" s="6">
        <f t="shared" si="39"/>
        <v>6674.400000000001</v>
      </c>
      <c r="I1143" s="6">
        <v>2275</v>
      </c>
    </row>
    <row r="1144" spans="1:9" ht="12.75">
      <c r="A1144" s="20" t="s">
        <v>1876</v>
      </c>
      <c r="B1144" s="20"/>
      <c r="C1144" s="20"/>
      <c r="D1144" s="21"/>
      <c r="E1144" s="22"/>
      <c r="F1144" s="21"/>
      <c r="G1144" s="23"/>
      <c r="H1144" s="23">
        <f>SUM(H1127:H1143)</f>
        <v>25823.22</v>
      </c>
      <c r="I1144" s="23"/>
    </row>
    <row r="1145" spans="1:9" ht="12.75">
      <c r="A1145" s="24"/>
      <c r="B1145" s="24"/>
      <c r="C1145" s="24"/>
      <c r="G1145" s="54"/>
      <c r="H1145" s="34"/>
      <c r="I1145" s="55"/>
    </row>
    <row r="1146" spans="1:9" ht="23.25">
      <c r="A1146" s="4" t="s">
        <v>2084</v>
      </c>
      <c r="B1146" s="141" t="s">
        <v>231</v>
      </c>
      <c r="C1146" s="142"/>
      <c r="G1146" s="115" t="s">
        <v>229</v>
      </c>
      <c r="H1146" s="116"/>
      <c r="I1146" s="55"/>
    </row>
    <row r="1147" spans="1:9" ht="18">
      <c r="A1147" s="10" t="s">
        <v>2097</v>
      </c>
      <c r="B1147" s="143"/>
      <c r="C1147" s="144"/>
      <c r="E1147" s="6"/>
      <c r="F1147" s="1"/>
      <c r="G1147" s="121" t="s">
        <v>1102</v>
      </c>
      <c r="H1147" s="122"/>
      <c r="I1147" s="11" t="s">
        <v>644</v>
      </c>
    </row>
    <row r="1148" spans="1:9" ht="12.75">
      <c r="A1148" s="91" t="s">
        <v>409</v>
      </c>
      <c r="B1148" s="88" t="s">
        <v>197</v>
      </c>
      <c r="C1148" s="88" t="s">
        <v>1510</v>
      </c>
      <c r="D1148" s="89" t="s">
        <v>406</v>
      </c>
      <c r="E1148" s="89" t="s">
        <v>2233</v>
      </c>
      <c r="F1148" s="89" t="s">
        <v>407</v>
      </c>
      <c r="G1148" s="90" t="s">
        <v>644</v>
      </c>
      <c r="H1148" s="90" t="s">
        <v>1103</v>
      </c>
      <c r="I1148" s="14" t="s">
        <v>408</v>
      </c>
    </row>
    <row r="1149" spans="1:8" ht="25.5">
      <c r="A1149" s="15" t="s">
        <v>944</v>
      </c>
      <c r="D1149" s="5" t="s">
        <v>985</v>
      </c>
      <c r="E1149" s="17">
        <v>152</v>
      </c>
      <c r="G1149" s="6">
        <v>22.25</v>
      </c>
      <c r="H1149" s="6">
        <f aca="true" t="shared" si="40" ref="H1149:H1154">SUM(E1149*G1149)</f>
        <v>3382</v>
      </c>
    </row>
    <row r="1150" spans="1:9" ht="25.5">
      <c r="A1150" s="15" t="s">
        <v>1674</v>
      </c>
      <c r="D1150" s="5" t="s">
        <v>986</v>
      </c>
      <c r="E1150" s="17">
        <v>152</v>
      </c>
      <c r="F1150" s="5" t="s">
        <v>1333</v>
      </c>
      <c r="G1150" s="6">
        <v>133.49</v>
      </c>
      <c r="H1150" s="6">
        <f t="shared" si="40"/>
        <v>20290.480000000003</v>
      </c>
      <c r="I1150" s="6">
        <v>140</v>
      </c>
    </row>
    <row r="1151" spans="1:9" ht="25.5">
      <c r="A1151" s="15" t="s">
        <v>1675</v>
      </c>
      <c r="D1151" s="5" t="s">
        <v>987</v>
      </c>
      <c r="E1151" s="17">
        <v>4</v>
      </c>
      <c r="F1151" s="5" t="s">
        <v>1333</v>
      </c>
      <c r="G1151" s="6">
        <v>133.49</v>
      </c>
      <c r="H1151" s="6">
        <f t="shared" si="40"/>
        <v>533.96</v>
      </c>
      <c r="I1151" s="6">
        <v>140</v>
      </c>
    </row>
    <row r="1152" spans="1:9" ht="25.5">
      <c r="A1152" s="15" t="s">
        <v>1676</v>
      </c>
      <c r="D1152" s="5" t="s">
        <v>988</v>
      </c>
      <c r="E1152" s="17">
        <v>12</v>
      </c>
      <c r="F1152" s="5" t="s">
        <v>1640</v>
      </c>
      <c r="G1152" s="6">
        <v>133.49</v>
      </c>
      <c r="H1152" s="6">
        <f t="shared" si="40"/>
        <v>1601.88</v>
      </c>
      <c r="I1152" s="6">
        <v>140</v>
      </c>
    </row>
    <row r="1153" spans="1:9" ht="25.5">
      <c r="A1153" s="15" t="s">
        <v>945</v>
      </c>
      <c r="D1153" s="5" t="s">
        <v>989</v>
      </c>
      <c r="E1153" s="17">
        <v>6</v>
      </c>
      <c r="F1153" s="5" t="s">
        <v>1328</v>
      </c>
      <c r="G1153" s="6">
        <v>222.48</v>
      </c>
      <c r="H1153" s="6">
        <f t="shared" si="40"/>
        <v>1334.8799999999999</v>
      </c>
      <c r="I1153" s="6">
        <v>225</v>
      </c>
    </row>
    <row r="1154" spans="1:9" ht="12.75">
      <c r="A1154" s="15" t="s">
        <v>1677</v>
      </c>
      <c r="D1154" s="5" t="s">
        <v>1678</v>
      </c>
      <c r="E1154" s="17">
        <v>1</v>
      </c>
      <c r="F1154" s="5" t="s">
        <v>2397</v>
      </c>
      <c r="G1154" s="6">
        <v>4320</v>
      </c>
      <c r="H1154" s="6">
        <f t="shared" si="40"/>
        <v>4320</v>
      </c>
      <c r="I1154" s="6">
        <v>4350</v>
      </c>
    </row>
    <row r="1155" spans="1:9" ht="12.75">
      <c r="A1155" s="20" t="s">
        <v>1876</v>
      </c>
      <c r="B1155" s="20"/>
      <c r="C1155" s="20"/>
      <c r="D1155" s="21"/>
      <c r="E1155" s="22"/>
      <c r="F1155" s="21"/>
      <c r="G1155" s="23"/>
      <c r="H1155" s="23">
        <f>SUM(H1149:H1154)</f>
        <v>31463.200000000004</v>
      </c>
      <c r="I1155" s="23"/>
    </row>
    <row r="1156" spans="1:3" ht="12.75">
      <c r="A1156" s="24"/>
      <c r="B1156" s="24"/>
      <c r="C1156" s="24"/>
    </row>
    <row r="1157" spans="1:8" ht="23.25">
      <c r="A1157" s="4" t="s">
        <v>2084</v>
      </c>
      <c r="B1157" s="141" t="s">
        <v>231</v>
      </c>
      <c r="C1157" s="142"/>
      <c r="G1157" s="117" t="s">
        <v>229</v>
      </c>
      <c r="H1157" s="118"/>
    </row>
    <row r="1158" spans="1:8" ht="18">
      <c r="A1158" s="10" t="s">
        <v>2098</v>
      </c>
      <c r="B1158" s="145"/>
      <c r="C1158" s="146"/>
      <c r="E1158" s="6"/>
      <c r="F1158" s="7"/>
      <c r="G1158" s="119"/>
      <c r="H1158" s="120"/>
    </row>
    <row r="1159" spans="1:9" ht="38.25">
      <c r="A1159" s="65" t="s">
        <v>990</v>
      </c>
      <c r="B1159" s="143"/>
      <c r="C1159" s="144"/>
      <c r="E1159" s="6"/>
      <c r="F1159" s="1"/>
      <c r="G1159" s="121" t="s">
        <v>1102</v>
      </c>
      <c r="H1159" s="122"/>
      <c r="I1159" s="11" t="s">
        <v>644</v>
      </c>
    </row>
    <row r="1160" spans="1:9" ht="12.75">
      <c r="A1160" s="91" t="s">
        <v>409</v>
      </c>
      <c r="B1160" s="88" t="s">
        <v>197</v>
      </c>
      <c r="C1160" s="88" t="s">
        <v>1510</v>
      </c>
      <c r="D1160" s="89" t="s">
        <v>406</v>
      </c>
      <c r="E1160" s="89" t="s">
        <v>2233</v>
      </c>
      <c r="F1160" s="89" t="s">
        <v>407</v>
      </c>
      <c r="G1160" s="90" t="s">
        <v>644</v>
      </c>
      <c r="H1160" s="90" t="s">
        <v>1103</v>
      </c>
      <c r="I1160" s="14" t="s">
        <v>408</v>
      </c>
    </row>
    <row r="1161" spans="1:9" ht="25.5">
      <c r="A1161" s="15" t="s">
        <v>946</v>
      </c>
      <c r="D1161" s="5" t="s">
        <v>991</v>
      </c>
      <c r="E1161" s="17">
        <v>2</v>
      </c>
      <c r="G1161" s="6">
        <v>278.1</v>
      </c>
      <c r="H1161" s="6">
        <f aca="true" t="shared" si="41" ref="H1161:H1166">SUM(E1161*G1161)</f>
        <v>556.2</v>
      </c>
      <c r="I1161" s="6">
        <v>300</v>
      </c>
    </row>
    <row r="1162" ht="12.75">
      <c r="G1162" s="6">
        <v>889.92</v>
      </c>
    </row>
    <row r="1163" spans="1:9" ht="76.5">
      <c r="A1163" s="15" t="s">
        <v>653</v>
      </c>
      <c r="D1163" s="5" t="s">
        <v>992</v>
      </c>
      <c r="E1163" s="17">
        <v>3</v>
      </c>
      <c r="G1163" s="6">
        <v>873.43</v>
      </c>
      <c r="H1163" s="6">
        <f t="shared" si="41"/>
        <v>2620.29</v>
      </c>
      <c r="I1163" s="6">
        <v>900</v>
      </c>
    </row>
    <row r="1164" spans="1:8" ht="25.5">
      <c r="A1164" s="15" t="s">
        <v>621</v>
      </c>
      <c r="D1164" s="5" t="s">
        <v>620</v>
      </c>
      <c r="E1164" s="17">
        <v>3</v>
      </c>
      <c r="F1164" s="5" t="s">
        <v>2397</v>
      </c>
      <c r="G1164" s="6">
        <v>222.48</v>
      </c>
      <c r="H1164" s="6">
        <f t="shared" si="41"/>
        <v>667.4399999999999</v>
      </c>
    </row>
    <row r="1166" spans="1:9" ht="12.75">
      <c r="A1166" s="15" t="s">
        <v>654</v>
      </c>
      <c r="D1166" s="5" t="s">
        <v>993</v>
      </c>
      <c r="E1166" s="17">
        <v>2</v>
      </c>
      <c r="G1166" s="6">
        <v>22.25</v>
      </c>
      <c r="H1166" s="6">
        <f t="shared" si="41"/>
        <v>44.5</v>
      </c>
      <c r="I1166" s="6">
        <v>225</v>
      </c>
    </row>
    <row r="1167" spans="1:5" ht="12.75">
      <c r="A1167" s="15" t="s">
        <v>1488</v>
      </c>
      <c r="D1167" s="5" t="s">
        <v>994</v>
      </c>
      <c r="E1167" s="17">
        <v>6</v>
      </c>
    </row>
    <row r="1168" spans="1:5" ht="12.75">
      <c r="A1168" s="15" t="s">
        <v>947</v>
      </c>
      <c r="D1168" s="5" t="s">
        <v>995</v>
      </c>
      <c r="E1168" s="17">
        <v>6</v>
      </c>
    </row>
    <row r="1169" spans="1:9" ht="12.75">
      <c r="A1169" s="20" t="s">
        <v>1876</v>
      </c>
      <c r="B1169" s="20"/>
      <c r="C1169" s="20"/>
      <c r="D1169" s="21"/>
      <c r="E1169" s="22"/>
      <c r="F1169" s="21"/>
      <c r="G1169" s="23"/>
      <c r="H1169" s="23">
        <f>SUM(H1161:H1168)</f>
        <v>3888.43</v>
      </c>
      <c r="I1169" s="23"/>
    </row>
    <row r="1170" spans="1:9" ht="12.75">
      <c r="A1170" s="24"/>
      <c r="B1170" s="24"/>
      <c r="C1170" s="24"/>
      <c r="G1170" s="54"/>
      <c r="H1170" s="34"/>
      <c r="I1170" s="55"/>
    </row>
    <row r="1171" spans="1:9" ht="23.25">
      <c r="A1171" s="4" t="s">
        <v>2084</v>
      </c>
      <c r="B1171" s="141" t="s">
        <v>231</v>
      </c>
      <c r="C1171" s="142"/>
      <c r="G1171" s="115" t="s">
        <v>229</v>
      </c>
      <c r="H1171" s="116"/>
      <c r="I1171" s="55"/>
    </row>
    <row r="1172" spans="1:9" ht="18">
      <c r="A1172" s="10" t="s">
        <v>2099</v>
      </c>
      <c r="B1172" s="143"/>
      <c r="C1172" s="144"/>
      <c r="E1172" s="6"/>
      <c r="F1172" s="1"/>
      <c r="G1172" s="121" t="s">
        <v>1102</v>
      </c>
      <c r="H1172" s="122"/>
      <c r="I1172" s="11" t="s">
        <v>644</v>
      </c>
    </row>
    <row r="1173" spans="1:9" ht="12.75">
      <c r="A1173" s="91" t="s">
        <v>409</v>
      </c>
      <c r="B1173" s="88" t="s">
        <v>197</v>
      </c>
      <c r="C1173" s="88" t="s">
        <v>1510</v>
      </c>
      <c r="D1173" s="89" t="s">
        <v>406</v>
      </c>
      <c r="E1173" s="89" t="s">
        <v>2233</v>
      </c>
      <c r="F1173" s="89" t="s">
        <v>407</v>
      </c>
      <c r="G1173" s="90" t="s">
        <v>644</v>
      </c>
      <c r="H1173" s="90" t="s">
        <v>1103</v>
      </c>
      <c r="I1173" s="14" t="s">
        <v>408</v>
      </c>
    </row>
    <row r="1174" spans="1:8" ht="12.75">
      <c r="A1174" s="15" t="s">
        <v>948</v>
      </c>
      <c r="D1174" s="5" t="s">
        <v>996</v>
      </c>
      <c r="E1174" s="17">
        <v>1</v>
      </c>
      <c r="G1174" s="6">
        <v>11.12</v>
      </c>
      <c r="H1174" s="6">
        <f aca="true" t="shared" si="42" ref="H1174:H1182">SUM(E1174*G1174)</f>
        <v>11.12</v>
      </c>
    </row>
    <row r="1175" spans="1:9" ht="25.5">
      <c r="A1175" s="15" t="s">
        <v>998</v>
      </c>
      <c r="D1175" s="5" t="s">
        <v>997</v>
      </c>
      <c r="E1175" s="17">
        <v>1</v>
      </c>
      <c r="G1175" s="6">
        <v>111.24</v>
      </c>
      <c r="H1175" s="6">
        <f t="shared" si="42"/>
        <v>111.24</v>
      </c>
      <c r="I1175" s="6">
        <v>120</v>
      </c>
    </row>
    <row r="1176" spans="1:8" ht="12.75">
      <c r="A1176" s="15" t="s">
        <v>1000</v>
      </c>
      <c r="D1176" s="5" t="s">
        <v>999</v>
      </c>
      <c r="E1176" s="17">
        <v>2</v>
      </c>
      <c r="G1176" s="6">
        <v>22.25</v>
      </c>
      <c r="H1176" s="6">
        <f t="shared" si="42"/>
        <v>44.5</v>
      </c>
    </row>
    <row r="1177" spans="1:8" ht="12.75">
      <c r="A1177" s="15" t="s">
        <v>1002</v>
      </c>
      <c r="D1177" s="5" t="s">
        <v>1001</v>
      </c>
      <c r="E1177" s="17">
        <v>2</v>
      </c>
      <c r="G1177" s="6">
        <v>16.69</v>
      </c>
      <c r="H1177" s="6">
        <f t="shared" si="42"/>
        <v>33.38</v>
      </c>
    </row>
    <row r="1178" spans="1:8" ht="12.75">
      <c r="A1178" s="15" t="s">
        <v>949</v>
      </c>
      <c r="D1178" s="5" t="s">
        <v>1003</v>
      </c>
      <c r="E1178" s="17">
        <v>1</v>
      </c>
      <c r="G1178" s="6">
        <v>38.93</v>
      </c>
      <c r="H1178" s="6">
        <f t="shared" si="42"/>
        <v>38.93</v>
      </c>
    </row>
    <row r="1179" spans="1:8" ht="12.75">
      <c r="A1179" s="15" t="s">
        <v>1005</v>
      </c>
      <c r="D1179" s="5" t="s">
        <v>1004</v>
      </c>
      <c r="E1179" s="17">
        <v>2</v>
      </c>
      <c r="G1179" s="6">
        <v>11.12</v>
      </c>
      <c r="H1179" s="6">
        <f t="shared" si="42"/>
        <v>22.24</v>
      </c>
    </row>
    <row r="1180" spans="1:9" ht="25.5">
      <c r="A1180" s="15" t="s">
        <v>950</v>
      </c>
      <c r="D1180" s="5" t="s">
        <v>1006</v>
      </c>
      <c r="E1180" s="17">
        <v>1</v>
      </c>
      <c r="G1180" s="6">
        <v>389.34</v>
      </c>
      <c r="H1180" s="6">
        <f t="shared" si="42"/>
        <v>389.34</v>
      </c>
      <c r="I1180" s="6">
        <v>400</v>
      </c>
    </row>
    <row r="1181" spans="1:8" ht="12.75">
      <c r="A1181" s="15" t="s">
        <v>1008</v>
      </c>
      <c r="D1181" s="5" t="s">
        <v>1007</v>
      </c>
      <c r="E1181" s="17">
        <v>2</v>
      </c>
      <c r="G1181" s="6">
        <v>33.37</v>
      </c>
      <c r="H1181" s="6">
        <f t="shared" si="42"/>
        <v>66.74</v>
      </c>
    </row>
    <row r="1182" spans="1:8" ht="12.75">
      <c r="A1182" s="15" t="s">
        <v>1010</v>
      </c>
      <c r="D1182" s="5" t="s">
        <v>1009</v>
      </c>
      <c r="E1182" s="17">
        <v>2</v>
      </c>
      <c r="G1182" s="6">
        <v>27.81</v>
      </c>
      <c r="H1182" s="6">
        <f t="shared" si="42"/>
        <v>55.62</v>
      </c>
    </row>
    <row r="1183" spans="1:9" ht="23.25">
      <c r="A1183" s="4" t="s">
        <v>2084</v>
      </c>
      <c r="B1183" s="141" t="s">
        <v>231</v>
      </c>
      <c r="C1183" s="142"/>
      <c r="G1183" s="115" t="s">
        <v>229</v>
      </c>
      <c r="H1183" s="116"/>
      <c r="I1183" s="55"/>
    </row>
    <row r="1184" spans="1:9" ht="18">
      <c r="A1184" s="10" t="s">
        <v>221</v>
      </c>
      <c r="B1184" s="143"/>
      <c r="C1184" s="144"/>
      <c r="E1184" s="6"/>
      <c r="F1184" s="1"/>
      <c r="G1184" s="121" t="s">
        <v>1102</v>
      </c>
      <c r="H1184" s="122"/>
      <c r="I1184" s="11" t="s">
        <v>644</v>
      </c>
    </row>
    <row r="1185" spans="1:9" ht="12.75">
      <c r="A1185" s="91" t="s">
        <v>409</v>
      </c>
      <c r="B1185" s="88" t="s">
        <v>197</v>
      </c>
      <c r="C1185" s="88" t="s">
        <v>1510</v>
      </c>
      <c r="D1185" s="89" t="s">
        <v>406</v>
      </c>
      <c r="E1185" s="89" t="s">
        <v>2233</v>
      </c>
      <c r="F1185" s="89" t="s">
        <v>407</v>
      </c>
      <c r="G1185" s="90" t="s">
        <v>644</v>
      </c>
      <c r="H1185" s="90" t="s">
        <v>1103</v>
      </c>
      <c r="I1185" s="14" t="s">
        <v>408</v>
      </c>
    </row>
    <row r="1186" spans="1:8" ht="12.75">
      <c r="A1186" s="15" t="s">
        <v>1086</v>
      </c>
      <c r="D1186" s="5" t="s">
        <v>1011</v>
      </c>
      <c r="E1186" s="17">
        <v>1</v>
      </c>
      <c r="G1186" s="6">
        <v>50.06</v>
      </c>
      <c r="H1186" s="6">
        <f aca="true" t="shared" si="43" ref="H1186:H1212">SUM(E1186*G1186)</f>
        <v>50.06</v>
      </c>
    </row>
    <row r="1187" spans="1:8" ht="12.75">
      <c r="A1187" s="15" t="s">
        <v>2021</v>
      </c>
      <c r="D1187" s="5" t="s">
        <v>1012</v>
      </c>
      <c r="E1187" s="17">
        <v>12</v>
      </c>
      <c r="G1187" s="6">
        <v>2.22</v>
      </c>
      <c r="H1187" s="6">
        <f t="shared" si="43"/>
        <v>26.64</v>
      </c>
    </row>
    <row r="1188" spans="1:8" ht="12.75">
      <c r="A1188" s="15" t="s">
        <v>1087</v>
      </c>
      <c r="D1188" s="5" t="s">
        <v>1013</v>
      </c>
      <c r="E1188" s="17">
        <v>1</v>
      </c>
      <c r="G1188" s="6">
        <v>22.25</v>
      </c>
      <c r="H1188" s="6">
        <f t="shared" si="43"/>
        <v>22.25</v>
      </c>
    </row>
    <row r="1189" spans="1:8" ht="12.75">
      <c r="A1189" s="15" t="s">
        <v>1054</v>
      </c>
      <c r="D1189" s="5" t="s">
        <v>1014</v>
      </c>
      <c r="E1189" s="17">
        <v>1</v>
      </c>
      <c r="G1189" s="6">
        <v>55.62</v>
      </c>
      <c r="H1189" s="6">
        <f t="shared" si="43"/>
        <v>55.62</v>
      </c>
    </row>
    <row r="1190" spans="1:8" ht="12.75">
      <c r="A1190" s="15" t="s">
        <v>2022</v>
      </c>
      <c r="D1190" s="5" t="s">
        <v>1015</v>
      </c>
      <c r="E1190" s="17">
        <v>1</v>
      </c>
      <c r="G1190" s="6">
        <v>22.25</v>
      </c>
      <c r="H1190" s="6">
        <f t="shared" si="43"/>
        <v>22.25</v>
      </c>
    </row>
    <row r="1191" spans="1:8" ht="12.75">
      <c r="A1191" s="15" t="s">
        <v>1021</v>
      </c>
      <c r="D1191" s="5" t="s">
        <v>1020</v>
      </c>
      <c r="E1191" s="17">
        <v>1</v>
      </c>
      <c r="G1191" s="6">
        <v>8.9</v>
      </c>
      <c r="H1191" s="6">
        <f t="shared" si="43"/>
        <v>8.9</v>
      </c>
    </row>
    <row r="1192" spans="1:8" ht="12.75">
      <c r="A1192" s="15" t="s">
        <v>1088</v>
      </c>
      <c r="D1192" s="5" t="s">
        <v>1022</v>
      </c>
      <c r="E1192" s="17">
        <v>1</v>
      </c>
      <c r="G1192" s="6">
        <v>44.5</v>
      </c>
      <c r="H1192" s="6">
        <f t="shared" si="43"/>
        <v>44.5</v>
      </c>
    </row>
    <row r="1193" spans="1:8" ht="12.75">
      <c r="A1193" s="15" t="s">
        <v>1089</v>
      </c>
      <c r="D1193" s="5" t="s">
        <v>1023</v>
      </c>
      <c r="E1193" s="17">
        <v>1</v>
      </c>
      <c r="G1193" s="6">
        <v>44.5</v>
      </c>
      <c r="H1193" s="6">
        <f t="shared" si="43"/>
        <v>44.5</v>
      </c>
    </row>
    <row r="1194" spans="1:9" ht="12.75">
      <c r="A1194" s="15" t="s">
        <v>321</v>
      </c>
      <c r="D1194" s="5" t="s">
        <v>1024</v>
      </c>
      <c r="E1194" s="17">
        <v>1</v>
      </c>
      <c r="G1194" s="6">
        <v>639.63</v>
      </c>
      <c r="H1194" s="6">
        <f t="shared" si="43"/>
        <v>639.63</v>
      </c>
      <c r="I1194" s="6">
        <v>650</v>
      </c>
    </row>
    <row r="1195" spans="1:9" ht="12.75">
      <c r="A1195" s="15" t="s">
        <v>1026</v>
      </c>
      <c r="D1195" s="5" t="s">
        <v>1025</v>
      </c>
      <c r="E1195" s="17">
        <v>1</v>
      </c>
      <c r="G1195" s="6">
        <v>83.43</v>
      </c>
      <c r="H1195" s="6">
        <f t="shared" si="43"/>
        <v>83.43</v>
      </c>
      <c r="I1195" s="6">
        <v>100</v>
      </c>
    </row>
    <row r="1196" spans="1:8" ht="12.75">
      <c r="A1196" s="15" t="s">
        <v>1028</v>
      </c>
      <c r="D1196" s="5" t="s">
        <v>1027</v>
      </c>
      <c r="E1196" s="17">
        <v>1</v>
      </c>
      <c r="G1196" s="6">
        <v>16.69</v>
      </c>
      <c r="H1196" s="6">
        <f t="shared" si="43"/>
        <v>16.69</v>
      </c>
    </row>
    <row r="1197" spans="1:9" ht="12.75">
      <c r="A1197" s="15" t="s">
        <v>951</v>
      </c>
      <c r="D1197" s="5" t="s">
        <v>1029</v>
      </c>
      <c r="E1197" s="17">
        <v>1</v>
      </c>
      <c r="G1197" s="6">
        <v>222.48</v>
      </c>
      <c r="H1197" s="6">
        <f t="shared" si="43"/>
        <v>222.48</v>
      </c>
      <c r="I1197" s="6">
        <v>225</v>
      </c>
    </row>
    <row r="1198" spans="1:9" ht="12.75">
      <c r="A1198" s="15" t="s">
        <v>35</v>
      </c>
      <c r="D1198" s="5" t="s">
        <v>1030</v>
      </c>
      <c r="E1198" s="17">
        <v>1</v>
      </c>
      <c r="G1198" s="6">
        <v>111.24</v>
      </c>
      <c r="H1198" s="6">
        <f t="shared" si="43"/>
        <v>111.24</v>
      </c>
      <c r="I1198" s="6">
        <v>120</v>
      </c>
    </row>
    <row r="1199" spans="1:9" ht="12.75">
      <c r="A1199" s="15" t="s">
        <v>37</v>
      </c>
      <c r="D1199" s="5" t="s">
        <v>36</v>
      </c>
      <c r="E1199" s="17">
        <v>1</v>
      </c>
      <c r="G1199" s="6">
        <v>222.48</v>
      </c>
      <c r="H1199" s="6">
        <f t="shared" si="43"/>
        <v>222.48</v>
      </c>
      <c r="I1199" s="6">
        <v>225</v>
      </c>
    </row>
    <row r="1200" spans="1:9" ht="12.75">
      <c r="A1200" s="15" t="s">
        <v>39</v>
      </c>
      <c r="D1200" s="5" t="s">
        <v>38</v>
      </c>
      <c r="E1200" s="17">
        <v>1</v>
      </c>
      <c r="G1200" s="6">
        <v>723.06</v>
      </c>
      <c r="H1200" s="6">
        <f t="shared" si="43"/>
        <v>723.06</v>
      </c>
      <c r="I1200" s="6">
        <v>750</v>
      </c>
    </row>
    <row r="1201" spans="1:8" ht="12.75">
      <c r="A1201" s="15" t="s">
        <v>1055</v>
      </c>
      <c r="D1201" s="5" t="s">
        <v>40</v>
      </c>
      <c r="E1201" s="17">
        <v>1</v>
      </c>
      <c r="G1201" s="6">
        <v>27.81</v>
      </c>
      <c r="H1201" s="6">
        <f t="shared" si="43"/>
        <v>27.81</v>
      </c>
    </row>
    <row r="1202" spans="1:8" ht="12.75">
      <c r="A1202" s="15" t="s">
        <v>1056</v>
      </c>
      <c r="D1202" s="5" t="s">
        <v>41</v>
      </c>
      <c r="E1202" s="17">
        <v>1</v>
      </c>
      <c r="G1202" s="6">
        <v>27.81</v>
      </c>
      <c r="H1202" s="6">
        <f t="shared" si="43"/>
        <v>27.81</v>
      </c>
    </row>
    <row r="1203" spans="1:9" ht="12.75">
      <c r="A1203" s="15" t="s">
        <v>952</v>
      </c>
      <c r="D1203" s="5" t="s">
        <v>42</v>
      </c>
      <c r="E1203" s="17">
        <v>1</v>
      </c>
      <c r="G1203" s="6">
        <v>83.43</v>
      </c>
      <c r="H1203" s="6">
        <f t="shared" si="43"/>
        <v>83.43</v>
      </c>
      <c r="I1203" s="6">
        <v>90</v>
      </c>
    </row>
    <row r="1204" spans="1:8" ht="12.75">
      <c r="A1204" s="15" t="s">
        <v>953</v>
      </c>
      <c r="D1204" s="5" t="s">
        <v>43</v>
      </c>
      <c r="E1204" s="17">
        <v>1</v>
      </c>
      <c r="G1204" s="6">
        <v>55.62</v>
      </c>
      <c r="H1204" s="6">
        <f t="shared" si="43"/>
        <v>55.62</v>
      </c>
    </row>
    <row r="1205" spans="1:9" ht="25.5">
      <c r="A1205" s="15" t="s">
        <v>954</v>
      </c>
      <c r="D1205" s="5" t="s">
        <v>44</v>
      </c>
      <c r="E1205" s="17">
        <v>1</v>
      </c>
      <c r="G1205" s="6">
        <v>200.23</v>
      </c>
      <c r="H1205" s="6">
        <f t="shared" si="43"/>
        <v>200.23</v>
      </c>
      <c r="I1205" s="6">
        <v>210</v>
      </c>
    </row>
    <row r="1206" spans="1:9" ht="25.5">
      <c r="A1206" s="15" t="s">
        <v>955</v>
      </c>
      <c r="D1206" s="5" t="s">
        <v>45</v>
      </c>
      <c r="E1206" s="17">
        <v>1</v>
      </c>
      <c r="F1206" s="5" t="s">
        <v>1328</v>
      </c>
      <c r="G1206" s="6">
        <v>222.48</v>
      </c>
      <c r="H1206" s="6">
        <f t="shared" si="43"/>
        <v>222.48</v>
      </c>
      <c r="I1206" s="6">
        <v>225</v>
      </c>
    </row>
    <row r="1207" spans="1:8" ht="12.75">
      <c r="A1207" s="15" t="s">
        <v>2023</v>
      </c>
      <c r="D1207" s="5" t="s">
        <v>46</v>
      </c>
      <c r="E1207" s="17">
        <v>1</v>
      </c>
      <c r="G1207" s="6">
        <v>44.5</v>
      </c>
      <c r="H1207" s="6">
        <f t="shared" si="43"/>
        <v>44.5</v>
      </c>
    </row>
    <row r="1208" spans="1:9" ht="25.5">
      <c r="A1208" s="15" t="s">
        <v>956</v>
      </c>
      <c r="D1208" s="5" t="s">
        <v>47</v>
      </c>
      <c r="E1208" s="17">
        <v>2</v>
      </c>
      <c r="F1208" s="5" t="s">
        <v>1666</v>
      </c>
      <c r="G1208" s="6">
        <v>133.49</v>
      </c>
      <c r="H1208" s="6">
        <f t="shared" si="43"/>
        <v>266.98</v>
      </c>
      <c r="I1208" s="6">
        <v>140</v>
      </c>
    </row>
    <row r="1209" spans="1:8" ht="12.75">
      <c r="A1209" s="15" t="s">
        <v>1715</v>
      </c>
      <c r="D1209" s="5" t="s">
        <v>48</v>
      </c>
      <c r="E1209" s="17">
        <v>1</v>
      </c>
      <c r="G1209" s="6">
        <v>94.55</v>
      </c>
      <c r="H1209" s="6">
        <f t="shared" si="43"/>
        <v>94.55</v>
      </c>
    </row>
    <row r="1210" spans="1:8" ht="12.75">
      <c r="A1210" s="15" t="s">
        <v>1716</v>
      </c>
      <c r="D1210" s="5" t="s">
        <v>49</v>
      </c>
      <c r="E1210" s="17">
        <v>10</v>
      </c>
      <c r="G1210" s="6">
        <v>27.81</v>
      </c>
      <c r="H1210" s="6">
        <f t="shared" si="43"/>
        <v>278.09999999999997</v>
      </c>
    </row>
    <row r="1211" spans="1:9" ht="12.75">
      <c r="A1211" s="15" t="s">
        <v>1717</v>
      </c>
      <c r="D1211" s="5" t="s">
        <v>51</v>
      </c>
      <c r="E1211" s="17">
        <v>1</v>
      </c>
      <c r="F1211" s="5" t="s">
        <v>1328</v>
      </c>
      <c r="G1211" s="6">
        <v>5562</v>
      </c>
      <c r="H1211" s="6">
        <f t="shared" si="43"/>
        <v>5562</v>
      </c>
      <c r="I1211" s="6">
        <v>5600</v>
      </c>
    </row>
    <row r="1212" spans="1:9" ht="12.75">
      <c r="A1212" s="15" t="s">
        <v>1679</v>
      </c>
      <c r="D1212" s="5" t="s">
        <v>52</v>
      </c>
      <c r="E1212" s="17">
        <v>4</v>
      </c>
      <c r="F1212" s="5" t="s">
        <v>788</v>
      </c>
      <c r="G1212" s="6">
        <v>166.86</v>
      </c>
      <c r="H1212" s="6">
        <f t="shared" si="43"/>
        <v>667.44</v>
      </c>
      <c r="I1212" s="6">
        <v>175</v>
      </c>
    </row>
    <row r="1213" spans="1:9" ht="12.75">
      <c r="A1213" s="20" t="s">
        <v>1876</v>
      </c>
      <c r="B1213" s="20"/>
      <c r="C1213" s="20"/>
      <c r="D1213" s="21"/>
      <c r="E1213" s="22"/>
      <c r="F1213" s="21"/>
      <c r="G1213" s="23"/>
      <c r="H1213" s="23">
        <f>SUM(H1174:H1212)</f>
        <v>10597.79</v>
      </c>
      <c r="I1213" s="23"/>
    </row>
    <row r="1214" spans="1:9" ht="12.75">
      <c r="A1214" s="24"/>
      <c r="B1214" s="24"/>
      <c r="C1214" s="24"/>
      <c r="G1214" s="54"/>
      <c r="H1214" s="34"/>
      <c r="I1214" s="55"/>
    </row>
    <row r="1215" spans="1:9" ht="23.25">
      <c r="A1215" s="4" t="s">
        <v>2084</v>
      </c>
      <c r="B1215" s="141" t="s">
        <v>231</v>
      </c>
      <c r="C1215" s="142"/>
      <c r="G1215" s="115" t="s">
        <v>229</v>
      </c>
      <c r="H1215" s="116"/>
      <c r="I1215" s="55"/>
    </row>
    <row r="1216" spans="1:9" ht="18">
      <c r="A1216" s="10" t="s">
        <v>2100</v>
      </c>
      <c r="B1216" s="143"/>
      <c r="C1216" s="144"/>
      <c r="E1216" s="6"/>
      <c r="F1216" s="1"/>
      <c r="G1216" s="121" t="s">
        <v>1102</v>
      </c>
      <c r="H1216" s="122"/>
      <c r="I1216" s="11" t="s">
        <v>644</v>
      </c>
    </row>
    <row r="1217" spans="1:9" ht="12.75">
      <c r="A1217" s="91" t="s">
        <v>409</v>
      </c>
      <c r="B1217" s="88" t="s">
        <v>197</v>
      </c>
      <c r="C1217" s="88" t="s">
        <v>1510</v>
      </c>
      <c r="D1217" s="89" t="s">
        <v>406</v>
      </c>
      <c r="E1217" s="89" t="s">
        <v>2233</v>
      </c>
      <c r="F1217" s="89" t="s">
        <v>407</v>
      </c>
      <c r="G1217" s="90" t="s">
        <v>644</v>
      </c>
      <c r="H1217" s="90" t="s">
        <v>1103</v>
      </c>
      <c r="I1217" s="14" t="s">
        <v>408</v>
      </c>
    </row>
    <row r="1218" spans="1:9" ht="76.5">
      <c r="A1218" s="15" t="s">
        <v>660</v>
      </c>
      <c r="D1218" s="5" t="s">
        <v>53</v>
      </c>
      <c r="E1218" s="17">
        <v>10</v>
      </c>
      <c r="F1218" s="5" t="s">
        <v>2379</v>
      </c>
      <c r="G1218" s="6">
        <v>4449.6</v>
      </c>
      <c r="H1218" s="6">
        <f>SUM(E1218*G1218)</f>
        <v>44496</v>
      </c>
      <c r="I1218" s="6">
        <v>4450</v>
      </c>
    </row>
    <row r="1220" spans="1:5" ht="30" customHeight="1">
      <c r="A1220" s="15" t="s">
        <v>785</v>
      </c>
      <c r="D1220" s="5" t="s">
        <v>54</v>
      </c>
      <c r="E1220" s="17">
        <v>1</v>
      </c>
    </row>
    <row r="1221" spans="1:9" ht="25.5">
      <c r="A1221" s="15" t="s">
        <v>1885</v>
      </c>
      <c r="D1221" s="5" t="s">
        <v>55</v>
      </c>
      <c r="E1221" s="17">
        <v>1</v>
      </c>
      <c r="G1221" s="6">
        <v>2002.32</v>
      </c>
      <c r="H1221" s="6">
        <f>SUM(E1221*G1221)</f>
        <v>2002.32</v>
      </c>
      <c r="I1221" s="6">
        <v>2100</v>
      </c>
    </row>
    <row r="1222" spans="1:9" ht="12.75">
      <c r="A1222" s="15" t="s">
        <v>1680</v>
      </c>
      <c r="D1222" s="5" t="s">
        <v>56</v>
      </c>
      <c r="E1222" s="17">
        <v>10</v>
      </c>
      <c r="F1222" s="5" t="s">
        <v>2385</v>
      </c>
      <c r="G1222" s="6">
        <v>278.1</v>
      </c>
      <c r="H1222" s="6">
        <f>SUM(E1222*G1222)</f>
        <v>2781</v>
      </c>
      <c r="I1222" s="6">
        <v>280</v>
      </c>
    </row>
    <row r="1223" spans="1:9" ht="12.75">
      <c r="A1223" s="15" t="s">
        <v>1724</v>
      </c>
      <c r="D1223" s="5" t="s">
        <v>322</v>
      </c>
      <c r="E1223" s="17">
        <v>2</v>
      </c>
      <c r="F1223" s="5" t="s">
        <v>1333</v>
      </c>
      <c r="G1223" s="6">
        <v>333.72</v>
      </c>
      <c r="H1223" s="6">
        <f>SUM(E1223*G1223)</f>
        <v>667.44</v>
      </c>
      <c r="I1223" s="6">
        <v>350</v>
      </c>
    </row>
    <row r="1224" spans="1:9" ht="12.75">
      <c r="A1224" s="15" t="s">
        <v>1723</v>
      </c>
      <c r="D1224" s="5" t="s">
        <v>58</v>
      </c>
      <c r="E1224" s="17">
        <v>2</v>
      </c>
      <c r="F1224" s="5" t="s">
        <v>2385</v>
      </c>
      <c r="G1224" s="6">
        <v>333.72</v>
      </c>
      <c r="H1224" s="6">
        <f>SUM(E1224*G1224)</f>
        <v>667.44</v>
      </c>
      <c r="I1224" s="6">
        <v>350</v>
      </c>
    </row>
    <row r="1225" spans="1:8" ht="25.5">
      <c r="A1225" s="15" t="s">
        <v>677</v>
      </c>
      <c r="D1225" s="5" t="s">
        <v>57</v>
      </c>
      <c r="E1225" s="17">
        <v>1</v>
      </c>
      <c r="G1225" s="6">
        <v>44.5</v>
      </c>
      <c r="H1225" s="6">
        <f>SUM(E1225*G1225)</f>
        <v>44.5</v>
      </c>
    </row>
    <row r="1227" spans="1:9" ht="12.75">
      <c r="A1227" s="15" t="s">
        <v>678</v>
      </c>
      <c r="D1227" s="5" t="s">
        <v>59</v>
      </c>
      <c r="E1227" s="17">
        <v>4</v>
      </c>
      <c r="G1227" s="6">
        <v>389.34</v>
      </c>
      <c r="H1227" s="6">
        <f>SUM(E1227*G1227)</f>
        <v>1557.36</v>
      </c>
      <c r="I1227" s="6">
        <v>400</v>
      </c>
    </row>
    <row r="1228" spans="1:9" ht="38.25">
      <c r="A1228" s="15" t="s">
        <v>1507</v>
      </c>
      <c r="D1228" s="5" t="s">
        <v>1725</v>
      </c>
      <c r="E1228" s="17">
        <v>3</v>
      </c>
      <c r="F1228" s="5" t="s">
        <v>2397</v>
      </c>
      <c r="G1228" s="6">
        <v>200</v>
      </c>
      <c r="H1228" s="6">
        <f>SUM(E1228*G1228)</f>
        <v>600</v>
      </c>
      <c r="I1228" s="6">
        <v>200</v>
      </c>
    </row>
    <row r="1229" spans="1:9" ht="76.5">
      <c r="A1229" s="15" t="s">
        <v>659</v>
      </c>
      <c r="D1229" s="5" t="s">
        <v>1726</v>
      </c>
      <c r="E1229" s="17">
        <v>2</v>
      </c>
      <c r="F1229" s="5" t="s">
        <v>2397</v>
      </c>
      <c r="G1229" s="6">
        <v>6118.2</v>
      </c>
      <c r="H1229" s="6">
        <f>SUM(E1229*G1229)</f>
        <v>12236.4</v>
      </c>
      <c r="I1229" s="6">
        <v>6200</v>
      </c>
    </row>
    <row r="1230" spans="1:9" ht="12.75">
      <c r="A1230" s="20" t="s">
        <v>1876</v>
      </c>
      <c r="B1230" s="20"/>
      <c r="C1230" s="20"/>
      <c r="D1230" s="21"/>
      <c r="E1230" s="22"/>
      <c r="F1230" s="21"/>
      <c r="G1230" s="23"/>
      <c r="H1230" s="23">
        <f>SUM(H1218:H1229)</f>
        <v>65052.46000000001</v>
      </c>
      <c r="I1230" s="23"/>
    </row>
    <row r="1231" spans="1:8" ht="23.25">
      <c r="A1231" s="4" t="s">
        <v>1886</v>
      </c>
      <c r="B1231" s="141" t="s">
        <v>231</v>
      </c>
      <c r="C1231" s="142"/>
      <c r="E1231" s="6"/>
      <c r="F1231" s="7"/>
      <c r="G1231" s="115" t="s">
        <v>229</v>
      </c>
      <c r="H1231" s="116"/>
    </row>
    <row r="1232" spans="1:9" ht="18">
      <c r="A1232" s="10" t="s">
        <v>2183</v>
      </c>
      <c r="B1232" s="143"/>
      <c r="C1232" s="144"/>
      <c r="E1232" s="6"/>
      <c r="F1232" s="1"/>
      <c r="G1232" s="121" t="s">
        <v>1102</v>
      </c>
      <c r="H1232" s="122"/>
      <c r="I1232" s="11" t="s">
        <v>644</v>
      </c>
    </row>
    <row r="1233" spans="1:9" ht="12.75">
      <c r="A1233" s="91" t="s">
        <v>409</v>
      </c>
      <c r="B1233" s="88" t="s">
        <v>197</v>
      </c>
      <c r="C1233" s="88" t="s">
        <v>1510</v>
      </c>
      <c r="D1233" s="89" t="s">
        <v>406</v>
      </c>
      <c r="E1233" s="89" t="s">
        <v>2233</v>
      </c>
      <c r="F1233" s="89" t="s">
        <v>407</v>
      </c>
      <c r="G1233" s="90" t="s">
        <v>644</v>
      </c>
      <c r="H1233" s="90" t="s">
        <v>1103</v>
      </c>
      <c r="I1233" s="14" t="s">
        <v>408</v>
      </c>
    </row>
    <row r="1234" spans="1:8" ht="12.75">
      <c r="A1234" s="15" t="s">
        <v>622</v>
      </c>
      <c r="D1234" s="5" t="s">
        <v>136</v>
      </c>
      <c r="E1234" s="17">
        <v>20</v>
      </c>
      <c r="F1234" s="5" t="s">
        <v>788</v>
      </c>
      <c r="G1234" s="6">
        <v>16.69</v>
      </c>
      <c r="H1234" s="6">
        <f>SUM(E1234*G1234)</f>
        <v>333.8</v>
      </c>
    </row>
    <row r="1235" spans="1:8" ht="12.75">
      <c r="A1235" s="15" t="s">
        <v>1877</v>
      </c>
      <c r="D1235" s="5" t="s">
        <v>137</v>
      </c>
      <c r="E1235" s="17">
        <v>6</v>
      </c>
      <c r="F1235" s="5" t="s">
        <v>2379</v>
      </c>
      <c r="G1235" s="6">
        <v>38.93</v>
      </c>
      <c r="H1235" s="6">
        <f>SUM(E1235*G1235)</f>
        <v>233.57999999999998</v>
      </c>
    </row>
    <row r="1236" spans="1:8" ht="12.75">
      <c r="A1236" s="15" t="s">
        <v>1887</v>
      </c>
      <c r="D1236" s="5" t="s">
        <v>138</v>
      </c>
      <c r="E1236" s="17">
        <v>112</v>
      </c>
      <c r="G1236" s="6">
        <v>2.22</v>
      </c>
      <c r="H1236" s="6">
        <v>224</v>
      </c>
    </row>
    <row r="1237" spans="1:8" ht="12.75">
      <c r="A1237" s="15" t="s">
        <v>2024</v>
      </c>
      <c r="D1237" s="5" t="s">
        <v>139</v>
      </c>
      <c r="E1237" s="17">
        <v>600</v>
      </c>
      <c r="F1237" s="5" t="s">
        <v>788</v>
      </c>
      <c r="G1237" s="6">
        <v>2.22</v>
      </c>
      <c r="H1237" s="6">
        <f>SUM(E1237*G1237)</f>
        <v>1332.0000000000002</v>
      </c>
    </row>
    <row r="1238" spans="1:8" ht="25.5">
      <c r="A1238" s="15" t="s">
        <v>1888</v>
      </c>
      <c r="D1238" s="5" t="s">
        <v>140</v>
      </c>
      <c r="E1238" s="17">
        <v>2</v>
      </c>
      <c r="F1238" s="5" t="s">
        <v>2379</v>
      </c>
      <c r="G1238" s="6">
        <v>3003.48</v>
      </c>
      <c r="H1238" s="6">
        <f>SUM(E1238*G1238)</f>
        <v>6006.96</v>
      </c>
    </row>
    <row r="1239" spans="1:8" ht="12.75">
      <c r="A1239" s="15" t="s">
        <v>432</v>
      </c>
      <c r="D1239" s="5" t="s">
        <v>431</v>
      </c>
      <c r="E1239" s="17">
        <v>1</v>
      </c>
      <c r="F1239" s="5" t="s">
        <v>2397</v>
      </c>
      <c r="G1239" s="6">
        <v>2558.52</v>
      </c>
      <c r="H1239" s="6">
        <f>SUM(E1239*G1239)</f>
        <v>2558.52</v>
      </c>
    </row>
    <row r="1240" spans="1:8" ht="12.75">
      <c r="A1240" s="15" t="s">
        <v>630</v>
      </c>
      <c r="D1240" s="5" t="s">
        <v>631</v>
      </c>
      <c r="E1240" s="17">
        <v>1</v>
      </c>
      <c r="F1240" s="5" t="s">
        <v>2397</v>
      </c>
      <c r="G1240" s="6">
        <v>66.74</v>
      </c>
      <c r="H1240" s="6">
        <f>SUM(E1240*G1240)</f>
        <v>66.74</v>
      </c>
    </row>
    <row r="1241" spans="1:8" ht="12.75">
      <c r="A1241" s="15" t="s">
        <v>633</v>
      </c>
      <c r="D1241" s="5" t="s">
        <v>632</v>
      </c>
      <c r="E1241" s="17">
        <v>1</v>
      </c>
      <c r="F1241" s="73" t="s">
        <v>2397</v>
      </c>
      <c r="G1241" s="6">
        <v>22.25</v>
      </c>
      <c r="H1241" s="6">
        <f>SUM(E1241*G1241)</f>
        <v>22.25</v>
      </c>
    </row>
    <row r="1242" spans="1:9" ht="12.75">
      <c r="A1242" s="20" t="s">
        <v>1876</v>
      </c>
      <c r="B1242" s="20"/>
      <c r="C1242" s="20"/>
      <c r="D1242" s="21"/>
      <c r="E1242" s="22"/>
      <c r="F1242" s="21"/>
      <c r="G1242" s="23"/>
      <c r="H1242" s="23">
        <f>SUM(H1234:H1241)</f>
        <v>10777.85</v>
      </c>
      <c r="I1242" s="23"/>
    </row>
    <row r="1243" spans="1:9" ht="12.75">
      <c r="A1243" s="24"/>
      <c r="B1243" s="24"/>
      <c r="C1243" s="24"/>
      <c r="G1243" s="54"/>
      <c r="H1243" s="34"/>
      <c r="I1243" s="55"/>
    </row>
    <row r="1244" spans="1:9" ht="23.25">
      <c r="A1244" s="4" t="s">
        <v>60</v>
      </c>
      <c r="B1244" s="141" t="s">
        <v>231</v>
      </c>
      <c r="C1244" s="142"/>
      <c r="G1244" s="115" t="s">
        <v>229</v>
      </c>
      <c r="H1244" s="116"/>
      <c r="I1244" s="55"/>
    </row>
    <row r="1245" spans="1:9" ht="18">
      <c r="A1245" s="10" t="s">
        <v>2101</v>
      </c>
      <c r="B1245" s="143"/>
      <c r="C1245" s="144"/>
      <c r="E1245" s="6"/>
      <c r="F1245" s="1"/>
      <c r="G1245" s="121" t="s">
        <v>1102</v>
      </c>
      <c r="H1245" s="122"/>
      <c r="I1245" s="11" t="s">
        <v>644</v>
      </c>
    </row>
    <row r="1246" spans="1:9" ht="12.75">
      <c r="A1246" s="91" t="s">
        <v>409</v>
      </c>
      <c r="B1246" s="88" t="s">
        <v>197</v>
      </c>
      <c r="C1246" s="88" t="s">
        <v>1510</v>
      </c>
      <c r="D1246" s="89" t="s">
        <v>406</v>
      </c>
      <c r="E1246" s="89" t="s">
        <v>2233</v>
      </c>
      <c r="F1246" s="89" t="s">
        <v>407</v>
      </c>
      <c r="G1246" s="90" t="s">
        <v>644</v>
      </c>
      <c r="H1246" s="90" t="s">
        <v>1103</v>
      </c>
      <c r="I1246" s="14" t="s">
        <v>408</v>
      </c>
    </row>
    <row r="1247" spans="1:8" ht="12.75">
      <c r="A1247" s="15" t="s">
        <v>1489</v>
      </c>
      <c r="D1247" s="5" t="s">
        <v>141</v>
      </c>
      <c r="E1247" s="17">
        <v>500</v>
      </c>
      <c r="G1247" s="6">
        <v>0.22</v>
      </c>
      <c r="H1247" s="6">
        <f>SUM(E1247*G1247)</f>
        <v>110</v>
      </c>
    </row>
    <row r="1248" spans="1:8" ht="12.75">
      <c r="A1248" s="15" t="s">
        <v>143</v>
      </c>
      <c r="D1248" s="5" t="s">
        <v>142</v>
      </c>
      <c r="E1248" s="17">
        <v>2000</v>
      </c>
      <c r="G1248" s="6">
        <v>0.06</v>
      </c>
      <c r="H1248" s="6">
        <f>SUM(E1248*G1248)</f>
        <v>120</v>
      </c>
    </row>
    <row r="1249" spans="1:8" ht="12.75">
      <c r="A1249" s="15" t="s">
        <v>1747</v>
      </c>
      <c r="D1249" s="5" t="s">
        <v>1746</v>
      </c>
      <c r="E1249" s="17">
        <v>600</v>
      </c>
      <c r="G1249" s="6">
        <v>0.33</v>
      </c>
      <c r="H1249" s="6">
        <f>SUM(E1249*G1249)</f>
        <v>198</v>
      </c>
    </row>
    <row r="1250" spans="1:9" ht="12.75">
      <c r="A1250" s="15" t="s">
        <v>2025</v>
      </c>
      <c r="D1250" s="5" t="s">
        <v>1748</v>
      </c>
      <c r="E1250" s="17">
        <v>1</v>
      </c>
      <c r="G1250" s="6">
        <v>2224.8</v>
      </c>
      <c r="H1250" s="6">
        <f>SUM(E1250*G1250)</f>
        <v>2224.8</v>
      </c>
      <c r="I1250" s="6">
        <v>2225</v>
      </c>
    </row>
    <row r="1251" ht="25.5">
      <c r="A1251" s="15" t="s">
        <v>433</v>
      </c>
    </row>
    <row r="1252" spans="1:9" ht="38.25">
      <c r="A1252" s="15" t="s">
        <v>1219</v>
      </c>
      <c r="D1252" s="5" t="s">
        <v>1749</v>
      </c>
      <c r="F1252" s="5" t="s">
        <v>1641</v>
      </c>
      <c r="G1252" s="6">
        <v>7786.8</v>
      </c>
      <c r="H1252" s="6">
        <v>7210</v>
      </c>
      <c r="I1252" s="6">
        <v>7800</v>
      </c>
    </row>
    <row r="1253" spans="1:8" ht="12.75">
      <c r="A1253" s="15" t="s">
        <v>1511</v>
      </c>
      <c r="D1253" s="5" t="s">
        <v>1750</v>
      </c>
      <c r="E1253" s="17">
        <v>4</v>
      </c>
      <c r="G1253" s="6">
        <v>8.9</v>
      </c>
      <c r="H1253" s="6">
        <f>SUM(E1253*G1253)</f>
        <v>35.6</v>
      </c>
    </row>
    <row r="1254" spans="1:8" ht="12.75">
      <c r="A1254" s="15" t="s">
        <v>1718</v>
      </c>
      <c r="D1254" s="5" t="s">
        <v>1512</v>
      </c>
      <c r="E1254" s="17">
        <v>4</v>
      </c>
      <c r="G1254" s="6">
        <v>55.62</v>
      </c>
      <c r="H1254" s="6">
        <f>SUM(E1254*G1254)</f>
        <v>222.48</v>
      </c>
    </row>
    <row r="1255" spans="1:8" ht="12.75">
      <c r="A1255" s="15" t="s">
        <v>1514</v>
      </c>
      <c r="D1255" s="5" t="s">
        <v>1513</v>
      </c>
      <c r="E1255" s="17">
        <v>500</v>
      </c>
      <c r="G1255" s="6">
        <v>0.06</v>
      </c>
      <c r="H1255" s="6">
        <f>SUM(E1255*G1255)</f>
        <v>30</v>
      </c>
    </row>
    <row r="1256" spans="1:9" ht="12.75">
      <c r="A1256" s="15" t="s">
        <v>2272</v>
      </c>
      <c r="D1256" s="5" t="s">
        <v>269</v>
      </c>
      <c r="E1256" s="17">
        <v>1</v>
      </c>
      <c r="F1256" s="5" t="s">
        <v>1464</v>
      </c>
      <c r="G1256" s="6">
        <v>222.48</v>
      </c>
      <c r="H1256" s="6">
        <f>SUM(E1256*G1256)</f>
        <v>222.48</v>
      </c>
      <c r="I1256" s="6">
        <v>225</v>
      </c>
    </row>
    <row r="1257" spans="1:8" ht="12.75">
      <c r="A1257" s="15" t="s">
        <v>1090</v>
      </c>
      <c r="D1257" s="5" t="s">
        <v>1515</v>
      </c>
      <c r="E1257" s="17">
        <v>10</v>
      </c>
      <c r="G1257" s="6">
        <v>24.47</v>
      </c>
      <c r="H1257" s="6">
        <f>SUM(E1257*G1257)</f>
        <v>244.7</v>
      </c>
    </row>
    <row r="1258" spans="1:9" ht="12.75">
      <c r="A1258" s="20" t="s">
        <v>1876</v>
      </c>
      <c r="B1258" s="20"/>
      <c r="C1258" s="20"/>
      <c r="D1258" s="21"/>
      <c r="E1258" s="22"/>
      <c r="F1258" s="21"/>
      <c r="G1258" s="23"/>
      <c r="H1258" s="23">
        <f>SUM(H1247:H1257)</f>
        <v>10618.06</v>
      </c>
      <c r="I1258" s="23"/>
    </row>
    <row r="1259" spans="1:9" ht="23.25">
      <c r="A1259" s="4" t="s">
        <v>60</v>
      </c>
      <c r="B1259" s="141" t="s">
        <v>231</v>
      </c>
      <c r="C1259" s="142"/>
      <c r="G1259" s="115" t="s">
        <v>229</v>
      </c>
      <c r="H1259" s="116"/>
      <c r="I1259" s="55"/>
    </row>
    <row r="1260" spans="1:9" ht="18">
      <c r="A1260" s="10" t="s">
        <v>2102</v>
      </c>
      <c r="B1260" s="143"/>
      <c r="C1260" s="144"/>
      <c r="E1260" s="6"/>
      <c r="F1260" s="1"/>
      <c r="G1260" s="121" t="s">
        <v>1102</v>
      </c>
      <c r="H1260" s="122"/>
      <c r="I1260" s="11" t="s">
        <v>644</v>
      </c>
    </row>
    <row r="1261" spans="1:9" ht="12.75">
      <c r="A1261" s="91" t="s">
        <v>409</v>
      </c>
      <c r="B1261" s="88" t="s">
        <v>197</v>
      </c>
      <c r="C1261" s="88" t="s">
        <v>1510</v>
      </c>
      <c r="D1261" s="89" t="s">
        <v>406</v>
      </c>
      <c r="E1261" s="89" t="s">
        <v>2233</v>
      </c>
      <c r="F1261" s="89" t="s">
        <v>407</v>
      </c>
      <c r="G1261" s="90" t="s">
        <v>644</v>
      </c>
      <c r="H1261" s="90" t="s">
        <v>1103</v>
      </c>
      <c r="I1261" s="14" t="s">
        <v>408</v>
      </c>
    </row>
    <row r="1262" spans="1:8" ht="12.75">
      <c r="A1262" s="15" t="s">
        <v>1517</v>
      </c>
      <c r="D1262" s="5" t="s">
        <v>1516</v>
      </c>
      <c r="E1262" s="17">
        <v>84</v>
      </c>
      <c r="F1262" s="5" t="s">
        <v>2379</v>
      </c>
      <c r="G1262" s="6">
        <v>22.25</v>
      </c>
      <c r="H1262" s="6">
        <f aca="true" t="shared" si="44" ref="H1262:H1272">SUM(E1262*G1262)</f>
        <v>1869</v>
      </c>
    </row>
    <row r="1263" spans="1:8" ht="12.75">
      <c r="A1263" s="15" t="s">
        <v>699</v>
      </c>
      <c r="D1263" s="5" t="s">
        <v>1518</v>
      </c>
      <c r="E1263" s="17">
        <v>84</v>
      </c>
      <c r="F1263" s="5" t="s">
        <v>2379</v>
      </c>
      <c r="G1263" s="6">
        <v>72.31</v>
      </c>
      <c r="H1263" s="6">
        <f t="shared" si="44"/>
        <v>6074.04</v>
      </c>
    </row>
    <row r="1264" spans="1:8" ht="12.75">
      <c r="A1264" s="15" t="s">
        <v>701</v>
      </c>
      <c r="D1264" s="5" t="s">
        <v>700</v>
      </c>
      <c r="E1264" s="17">
        <v>84</v>
      </c>
      <c r="F1264" s="5" t="s">
        <v>2379</v>
      </c>
      <c r="G1264" s="6">
        <v>5.56</v>
      </c>
      <c r="H1264" s="6">
        <f t="shared" si="44"/>
        <v>467.03999999999996</v>
      </c>
    </row>
    <row r="1265" spans="1:8" ht="12.75">
      <c r="A1265" s="15" t="s">
        <v>2026</v>
      </c>
      <c r="D1265" s="5" t="s">
        <v>702</v>
      </c>
      <c r="E1265" s="17">
        <v>4</v>
      </c>
      <c r="G1265" s="6">
        <v>111.24</v>
      </c>
      <c r="H1265" s="6">
        <f t="shared" si="44"/>
        <v>444.96</v>
      </c>
    </row>
    <row r="1266" spans="1:9" ht="12.75">
      <c r="A1266" s="15" t="s">
        <v>1889</v>
      </c>
      <c r="D1266" s="5" t="s">
        <v>703</v>
      </c>
      <c r="E1266" s="17">
        <v>3</v>
      </c>
      <c r="F1266" s="5" t="s">
        <v>1543</v>
      </c>
      <c r="G1266" s="6">
        <v>6674.4</v>
      </c>
      <c r="H1266" s="6">
        <f t="shared" si="44"/>
        <v>20023.199999999997</v>
      </c>
      <c r="I1266" s="6">
        <v>6700</v>
      </c>
    </row>
    <row r="1267" spans="1:9" ht="12.75">
      <c r="A1267" s="15" t="s">
        <v>1878</v>
      </c>
      <c r="D1267" s="5" t="s">
        <v>704</v>
      </c>
      <c r="E1267" s="17">
        <v>84</v>
      </c>
      <c r="F1267" s="5" t="s">
        <v>2379</v>
      </c>
      <c r="G1267" s="6">
        <v>111.24</v>
      </c>
      <c r="H1267" s="6">
        <f t="shared" si="44"/>
        <v>9344.16</v>
      </c>
      <c r="I1267" s="6">
        <v>120</v>
      </c>
    </row>
    <row r="1268" spans="1:9" ht="12.75">
      <c r="A1268" s="15" t="s">
        <v>1719</v>
      </c>
      <c r="D1268" s="5" t="s">
        <v>705</v>
      </c>
      <c r="E1268" s="17">
        <v>40</v>
      </c>
      <c r="F1268" s="5" t="s">
        <v>2379</v>
      </c>
      <c r="G1268" s="6">
        <v>333.72</v>
      </c>
      <c r="H1268" s="6">
        <f t="shared" si="44"/>
        <v>13348.800000000001</v>
      </c>
      <c r="I1268" s="6">
        <v>350</v>
      </c>
    </row>
    <row r="1269" spans="1:9" s="47" customFormat="1" ht="12.75">
      <c r="A1269" s="15" t="s">
        <v>1890</v>
      </c>
      <c r="B1269" s="15"/>
      <c r="C1269" s="15"/>
      <c r="D1269" s="5" t="s">
        <v>706</v>
      </c>
      <c r="E1269" s="17">
        <v>5</v>
      </c>
      <c r="F1269" s="5" t="s">
        <v>2385</v>
      </c>
      <c r="G1269" s="6">
        <v>11124</v>
      </c>
      <c r="H1269" s="6">
        <f t="shared" si="44"/>
        <v>55620</v>
      </c>
      <c r="I1269" s="6">
        <v>11200</v>
      </c>
    </row>
    <row r="1270" spans="1:8" ht="12.75">
      <c r="A1270" s="15" t="s">
        <v>1891</v>
      </c>
      <c r="D1270" s="5" t="s">
        <v>625</v>
      </c>
      <c r="E1270" s="17">
        <v>1</v>
      </c>
      <c r="F1270" s="5" t="s">
        <v>2397</v>
      </c>
      <c r="G1270" s="6">
        <v>333.72</v>
      </c>
      <c r="H1270" s="6">
        <f t="shared" si="44"/>
        <v>333.72</v>
      </c>
    </row>
    <row r="1271" spans="1:8" ht="26.25" customHeight="1">
      <c r="A1271" s="15" t="s">
        <v>627</v>
      </c>
      <c r="D1271" s="5" t="s">
        <v>626</v>
      </c>
      <c r="E1271" s="17">
        <v>1</v>
      </c>
      <c r="F1271" s="5" t="s">
        <v>2397</v>
      </c>
      <c r="G1271" s="6">
        <v>55.62</v>
      </c>
      <c r="H1271" s="6">
        <f t="shared" si="44"/>
        <v>55.62</v>
      </c>
    </row>
    <row r="1272" spans="1:9" ht="38.25">
      <c r="A1272" s="15" t="s">
        <v>2027</v>
      </c>
      <c r="D1272" s="5" t="s">
        <v>628</v>
      </c>
      <c r="E1272" s="17">
        <v>1</v>
      </c>
      <c r="F1272" s="5" t="s">
        <v>2397</v>
      </c>
      <c r="G1272" s="6">
        <v>17798.4</v>
      </c>
      <c r="H1272" s="6">
        <f t="shared" si="44"/>
        <v>17798.4</v>
      </c>
      <c r="I1272" s="6">
        <v>18000</v>
      </c>
    </row>
    <row r="1273" spans="1:9" ht="12.75">
      <c r="A1273" s="20" t="s">
        <v>1876</v>
      </c>
      <c r="B1273" s="20"/>
      <c r="C1273" s="20"/>
      <c r="D1273" s="21"/>
      <c r="E1273" s="22"/>
      <c r="F1273" s="21"/>
      <c r="G1273" s="23"/>
      <c r="H1273" s="23">
        <f>SUM(H1262:H1272)</f>
        <v>125378.94</v>
      </c>
      <c r="I1273" s="23"/>
    </row>
    <row r="1274" spans="1:3" ht="12.75">
      <c r="A1274" s="24"/>
      <c r="B1274" s="24"/>
      <c r="C1274" s="24"/>
    </row>
    <row r="1275" spans="1:8" ht="23.25">
      <c r="A1275" s="4" t="s">
        <v>60</v>
      </c>
      <c r="B1275" s="141" t="s">
        <v>231</v>
      </c>
      <c r="C1275" s="142"/>
      <c r="G1275" s="115" t="s">
        <v>229</v>
      </c>
      <c r="H1275" s="116"/>
    </row>
    <row r="1276" spans="1:9" s="66" customFormat="1" ht="18">
      <c r="A1276" s="74" t="s">
        <v>2103</v>
      </c>
      <c r="B1276" s="143"/>
      <c r="C1276" s="144"/>
      <c r="D1276" s="5"/>
      <c r="E1276" s="6"/>
      <c r="F1276" s="1"/>
      <c r="G1276" s="121" t="s">
        <v>1102</v>
      </c>
      <c r="H1276" s="122"/>
      <c r="I1276" s="11" t="s">
        <v>644</v>
      </c>
    </row>
    <row r="1277" spans="1:9" ht="12.75">
      <c r="A1277" s="91" t="s">
        <v>409</v>
      </c>
      <c r="B1277" s="88" t="s">
        <v>197</v>
      </c>
      <c r="C1277" s="88" t="s">
        <v>1510</v>
      </c>
      <c r="D1277" s="89" t="s">
        <v>406</v>
      </c>
      <c r="E1277" s="89" t="s">
        <v>2233</v>
      </c>
      <c r="F1277" s="89" t="s">
        <v>407</v>
      </c>
      <c r="G1277" s="90" t="s">
        <v>644</v>
      </c>
      <c r="H1277" s="90" t="s">
        <v>1103</v>
      </c>
      <c r="I1277" s="14" t="s">
        <v>408</v>
      </c>
    </row>
    <row r="1278" spans="1:9" ht="12.75">
      <c r="A1278" s="15" t="s">
        <v>1892</v>
      </c>
      <c r="D1278" s="5" t="s">
        <v>707</v>
      </c>
      <c r="E1278" s="17">
        <v>2</v>
      </c>
      <c r="F1278" s="5" t="s">
        <v>788</v>
      </c>
      <c r="G1278" s="6">
        <v>9566.64</v>
      </c>
      <c r="H1278" s="6">
        <f aca="true" t="shared" si="45" ref="H1278:H1284">SUM(E1278*G1278)</f>
        <v>19133.28</v>
      </c>
      <c r="I1278" s="6">
        <v>9600</v>
      </c>
    </row>
    <row r="1279" spans="1:9" ht="25.5">
      <c r="A1279" s="15" t="s">
        <v>2185</v>
      </c>
      <c r="D1279" s="5" t="s">
        <v>708</v>
      </c>
      <c r="E1279" s="17">
        <v>7</v>
      </c>
      <c r="F1279" s="5" t="s">
        <v>2379</v>
      </c>
      <c r="G1279" s="6">
        <v>222.48</v>
      </c>
      <c r="H1279" s="6">
        <f t="shared" si="45"/>
        <v>1557.36</v>
      </c>
      <c r="I1279" s="6">
        <v>250</v>
      </c>
    </row>
    <row r="1280" spans="1:8" ht="12.75">
      <c r="A1280" s="15" t="s">
        <v>2186</v>
      </c>
      <c r="D1280" s="5" t="s">
        <v>709</v>
      </c>
      <c r="E1280" s="17">
        <v>1200</v>
      </c>
      <c r="F1280" s="5" t="s">
        <v>2379</v>
      </c>
      <c r="G1280" s="6">
        <v>6.67</v>
      </c>
      <c r="H1280" s="6">
        <f t="shared" si="45"/>
        <v>8004</v>
      </c>
    </row>
    <row r="1281" spans="1:8" ht="12.75">
      <c r="A1281" s="15" t="s">
        <v>2188</v>
      </c>
      <c r="D1281" s="5" t="s">
        <v>2187</v>
      </c>
      <c r="E1281" s="17">
        <v>1000</v>
      </c>
      <c r="F1281" s="5" t="s">
        <v>2379</v>
      </c>
      <c r="G1281" s="6">
        <v>0.33</v>
      </c>
      <c r="H1281" s="6">
        <f t="shared" si="45"/>
        <v>330</v>
      </c>
    </row>
    <row r="1282" spans="1:8" ht="12.75">
      <c r="A1282" s="15" t="s">
        <v>2411</v>
      </c>
      <c r="D1282" s="5" t="s">
        <v>2189</v>
      </c>
      <c r="E1282" s="17">
        <v>2500</v>
      </c>
      <c r="G1282" s="6">
        <v>0.06</v>
      </c>
      <c r="H1282" s="6">
        <f t="shared" si="45"/>
        <v>150</v>
      </c>
    </row>
    <row r="1283" spans="1:8" ht="12.75">
      <c r="A1283" s="15" t="s">
        <v>2413</v>
      </c>
      <c r="D1283" s="5" t="s">
        <v>2412</v>
      </c>
      <c r="E1283" s="17">
        <v>12</v>
      </c>
      <c r="F1283" s="5" t="s">
        <v>2379</v>
      </c>
      <c r="G1283" s="6">
        <v>2.22</v>
      </c>
      <c r="H1283" s="6">
        <f t="shared" si="45"/>
        <v>26.64</v>
      </c>
    </row>
    <row r="1284" spans="1:8" ht="12.75">
      <c r="A1284" s="15" t="s">
        <v>2028</v>
      </c>
      <c r="D1284" s="5" t="s">
        <v>629</v>
      </c>
      <c r="E1284" s="17">
        <v>1</v>
      </c>
      <c r="F1284" s="5" t="s">
        <v>2397</v>
      </c>
      <c r="G1284" s="75">
        <v>44.5</v>
      </c>
      <c r="H1284" s="6">
        <f t="shared" si="45"/>
        <v>44.5</v>
      </c>
    </row>
    <row r="1285" spans="1:9" ht="12.75">
      <c r="A1285" s="20" t="s">
        <v>1876</v>
      </c>
      <c r="B1285" s="20"/>
      <c r="C1285" s="20"/>
      <c r="D1285" s="21"/>
      <c r="E1285" s="22"/>
      <c r="F1285" s="21"/>
      <c r="G1285" s="23"/>
      <c r="H1285" s="23">
        <f>SUM(H1278:H1284)</f>
        <v>29245.78</v>
      </c>
      <c r="I1285" s="23"/>
    </row>
    <row r="1286" spans="1:3" ht="12.75">
      <c r="A1286" s="24"/>
      <c r="B1286" s="24"/>
      <c r="C1286" s="24"/>
    </row>
    <row r="1287" spans="1:8" ht="23.25">
      <c r="A1287" s="4" t="s">
        <v>60</v>
      </c>
      <c r="B1287" s="141" t="s">
        <v>231</v>
      </c>
      <c r="C1287" s="142"/>
      <c r="G1287" s="115" t="s">
        <v>229</v>
      </c>
      <c r="H1287" s="116"/>
    </row>
    <row r="1288" spans="1:9" ht="18">
      <c r="A1288" s="74" t="s">
        <v>779</v>
      </c>
      <c r="B1288" s="143"/>
      <c r="C1288" s="144"/>
      <c r="E1288" s="6"/>
      <c r="F1288" s="1"/>
      <c r="G1288" s="121" t="s">
        <v>1102</v>
      </c>
      <c r="H1288" s="122"/>
      <c r="I1288" s="11" t="s">
        <v>644</v>
      </c>
    </row>
    <row r="1289" spans="1:9" ht="12.75">
      <c r="A1289" s="91" t="s">
        <v>409</v>
      </c>
      <c r="B1289" s="88" t="s">
        <v>197</v>
      </c>
      <c r="C1289" s="88" t="s">
        <v>1510</v>
      </c>
      <c r="D1289" s="89" t="s">
        <v>406</v>
      </c>
      <c r="E1289" s="89" t="s">
        <v>2233</v>
      </c>
      <c r="F1289" s="89" t="s">
        <v>407</v>
      </c>
      <c r="G1289" s="90" t="s">
        <v>644</v>
      </c>
      <c r="H1289" s="90" t="s">
        <v>1103</v>
      </c>
      <c r="I1289" s="14" t="s">
        <v>408</v>
      </c>
    </row>
    <row r="1290" spans="1:9" ht="12.75">
      <c r="A1290" s="15" t="s">
        <v>679</v>
      </c>
      <c r="D1290" s="5" t="s">
        <v>2414</v>
      </c>
      <c r="E1290" s="17">
        <v>84</v>
      </c>
      <c r="F1290" s="5" t="s">
        <v>2379</v>
      </c>
      <c r="G1290" s="6">
        <v>333.72</v>
      </c>
      <c r="H1290" s="6">
        <f>SUM(E1290*G1290)</f>
        <v>28032.480000000003</v>
      </c>
      <c r="I1290" s="6">
        <v>350</v>
      </c>
    </row>
    <row r="1291" spans="1:8" ht="23.25">
      <c r="A1291" s="4" t="s">
        <v>60</v>
      </c>
      <c r="B1291" s="141" t="s">
        <v>231</v>
      </c>
      <c r="C1291" s="142"/>
      <c r="G1291" s="115" t="s">
        <v>229</v>
      </c>
      <c r="H1291" s="116"/>
    </row>
    <row r="1292" spans="1:9" ht="18">
      <c r="A1292" s="74" t="s">
        <v>222</v>
      </c>
      <c r="B1292" s="143"/>
      <c r="C1292" s="144"/>
      <c r="E1292" s="6"/>
      <c r="F1292" s="1"/>
      <c r="G1292" s="121" t="s">
        <v>1102</v>
      </c>
      <c r="H1292" s="122"/>
      <c r="I1292" s="11" t="s">
        <v>644</v>
      </c>
    </row>
    <row r="1293" spans="1:9" ht="12.75">
      <c r="A1293" s="91" t="s">
        <v>409</v>
      </c>
      <c r="B1293" s="88" t="s">
        <v>197</v>
      </c>
      <c r="C1293" s="88" t="s">
        <v>1510</v>
      </c>
      <c r="D1293" s="89" t="s">
        <v>406</v>
      </c>
      <c r="E1293" s="89" t="s">
        <v>2233</v>
      </c>
      <c r="F1293" s="89" t="s">
        <v>407</v>
      </c>
      <c r="G1293" s="90" t="s">
        <v>644</v>
      </c>
      <c r="H1293" s="90" t="s">
        <v>1103</v>
      </c>
      <c r="I1293" s="14" t="s">
        <v>408</v>
      </c>
    </row>
    <row r="1294" spans="1:8" ht="12.75">
      <c r="A1294" s="15" t="s">
        <v>1893</v>
      </c>
      <c r="D1294" s="5" t="s">
        <v>2415</v>
      </c>
      <c r="E1294" s="17">
        <v>600</v>
      </c>
      <c r="F1294" s="5" t="s">
        <v>2379</v>
      </c>
      <c r="G1294" s="6">
        <v>20.02</v>
      </c>
      <c r="H1294" s="6">
        <f aca="true" t="shared" si="46" ref="H1294:H1314">SUM(E1294*G1294)</f>
        <v>12012</v>
      </c>
    </row>
    <row r="1295" spans="1:9" ht="12.75">
      <c r="A1295" s="15" t="s">
        <v>1894</v>
      </c>
      <c r="D1295" s="5" t="s">
        <v>2416</v>
      </c>
      <c r="E1295" s="17">
        <v>4</v>
      </c>
      <c r="G1295" s="6">
        <v>389.34</v>
      </c>
      <c r="H1295" s="6">
        <f t="shared" si="46"/>
        <v>1557.36</v>
      </c>
      <c r="I1295" s="6">
        <v>400</v>
      </c>
    </row>
    <row r="1296" spans="1:8" ht="25.5">
      <c r="A1296" s="15" t="s">
        <v>2029</v>
      </c>
      <c r="D1296" s="5" t="s">
        <v>2417</v>
      </c>
      <c r="E1296" s="17">
        <v>3</v>
      </c>
      <c r="G1296" s="6">
        <v>25.59</v>
      </c>
      <c r="H1296" s="6">
        <f t="shared" si="46"/>
        <v>76.77</v>
      </c>
    </row>
    <row r="1297" spans="1:8" ht="12.75">
      <c r="A1297" s="15" t="s">
        <v>2419</v>
      </c>
      <c r="D1297" s="5" t="s">
        <v>2418</v>
      </c>
      <c r="E1297" s="17">
        <v>12</v>
      </c>
      <c r="F1297" s="5" t="s">
        <v>2379</v>
      </c>
      <c r="G1297" s="6">
        <v>58.96</v>
      </c>
      <c r="H1297" s="6">
        <f t="shared" si="46"/>
        <v>707.52</v>
      </c>
    </row>
    <row r="1298" spans="1:8" ht="25.5">
      <c r="A1298" s="15" t="s">
        <v>1879</v>
      </c>
      <c r="D1298" s="5" t="s">
        <v>2420</v>
      </c>
      <c r="E1298" s="17">
        <v>24</v>
      </c>
      <c r="F1298" s="5" t="s">
        <v>2378</v>
      </c>
      <c r="G1298" s="6">
        <v>11.12</v>
      </c>
      <c r="H1298" s="6">
        <f t="shared" si="46"/>
        <v>266.88</v>
      </c>
    </row>
    <row r="1299" spans="1:8" ht="12.75">
      <c r="A1299" s="15" t="s">
        <v>2030</v>
      </c>
      <c r="D1299" s="5" t="s">
        <v>1314</v>
      </c>
      <c r="E1299" s="17">
        <v>300</v>
      </c>
      <c r="F1299" s="5" t="s">
        <v>2397</v>
      </c>
      <c r="G1299" s="6">
        <v>13.35</v>
      </c>
      <c r="H1299" s="6">
        <f t="shared" si="46"/>
        <v>4005</v>
      </c>
    </row>
    <row r="1300" spans="1:8" ht="12.75">
      <c r="A1300" s="15" t="s">
        <v>1880</v>
      </c>
      <c r="D1300" s="5" t="s">
        <v>2421</v>
      </c>
      <c r="E1300" s="17">
        <v>84</v>
      </c>
      <c r="F1300" s="5" t="s">
        <v>2379</v>
      </c>
      <c r="G1300" s="6">
        <v>33.37</v>
      </c>
      <c r="H1300" s="6">
        <f t="shared" si="46"/>
        <v>2803.08</v>
      </c>
    </row>
    <row r="1301" spans="1:8" ht="25.5">
      <c r="A1301" s="15" t="s">
        <v>2423</v>
      </c>
      <c r="D1301" s="5" t="s">
        <v>2422</v>
      </c>
      <c r="E1301" s="17">
        <v>12</v>
      </c>
      <c r="G1301" s="6">
        <v>27.81</v>
      </c>
      <c r="H1301" s="6">
        <f t="shared" si="46"/>
        <v>333.71999999999997</v>
      </c>
    </row>
    <row r="1302" spans="1:8" ht="12.75">
      <c r="A1302" s="15" t="s">
        <v>323</v>
      </c>
      <c r="D1302" s="5" t="s">
        <v>2424</v>
      </c>
      <c r="E1302" s="17">
        <v>6</v>
      </c>
      <c r="G1302" s="6">
        <v>27.81</v>
      </c>
      <c r="H1302" s="6">
        <f t="shared" si="46"/>
        <v>166.85999999999999</v>
      </c>
    </row>
    <row r="1303" spans="1:9" ht="12.75">
      <c r="A1303" s="15" t="s">
        <v>2031</v>
      </c>
      <c r="D1303" s="5" t="s">
        <v>324</v>
      </c>
      <c r="E1303" s="17">
        <v>1</v>
      </c>
      <c r="F1303" s="5" t="s">
        <v>788</v>
      </c>
      <c r="G1303" s="6">
        <v>4449.6</v>
      </c>
      <c r="H1303" s="6">
        <f t="shared" si="46"/>
        <v>4449.6</v>
      </c>
      <c r="I1303" s="6">
        <v>4450</v>
      </c>
    </row>
    <row r="1304" spans="1:8" ht="12.75">
      <c r="A1304" s="15" t="s">
        <v>2032</v>
      </c>
      <c r="D1304" s="5" t="s">
        <v>325</v>
      </c>
      <c r="E1304" s="17">
        <v>1</v>
      </c>
      <c r="G1304" s="6">
        <v>111.24</v>
      </c>
      <c r="H1304" s="6">
        <f t="shared" si="46"/>
        <v>111.24</v>
      </c>
    </row>
    <row r="1305" spans="1:8" ht="12.75">
      <c r="A1305" s="15" t="s">
        <v>313</v>
      </c>
      <c r="D1305" s="5" t="s">
        <v>326</v>
      </c>
      <c r="E1305" s="17">
        <v>450</v>
      </c>
      <c r="G1305" s="6">
        <v>2.22</v>
      </c>
      <c r="H1305" s="6">
        <f t="shared" si="46"/>
        <v>999.0000000000001</v>
      </c>
    </row>
    <row r="1306" spans="1:8" ht="12.75">
      <c r="A1306" s="15" t="s">
        <v>328</v>
      </c>
      <c r="D1306" s="5" t="s">
        <v>327</v>
      </c>
      <c r="E1306" s="17">
        <v>84</v>
      </c>
      <c r="F1306" s="5" t="s">
        <v>2379</v>
      </c>
      <c r="G1306" s="6">
        <v>11.12</v>
      </c>
      <c r="H1306" s="6">
        <f t="shared" si="46"/>
        <v>934.0799999999999</v>
      </c>
    </row>
    <row r="1307" spans="1:8" ht="12.75">
      <c r="A1307" s="15" t="s">
        <v>2033</v>
      </c>
      <c r="D1307" s="5" t="s">
        <v>329</v>
      </c>
      <c r="E1307" s="17">
        <v>84</v>
      </c>
      <c r="F1307" s="5" t="s">
        <v>2379</v>
      </c>
      <c r="G1307" s="6">
        <v>16.69</v>
      </c>
      <c r="H1307" s="6">
        <f t="shared" si="46"/>
        <v>1401.96</v>
      </c>
    </row>
    <row r="1308" spans="1:8" ht="12.75">
      <c r="A1308" s="15" t="s">
        <v>2034</v>
      </c>
      <c r="D1308" s="5" t="s">
        <v>330</v>
      </c>
      <c r="E1308" s="17">
        <v>84</v>
      </c>
      <c r="F1308" s="5" t="s">
        <v>2379</v>
      </c>
      <c r="G1308" s="6">
        <v>16.69</v>
      </c>
      <c r="H1308" s="6">
        <f t="shared" si="46"/>
        <v>1401.96</v>
      </c>
    </row>
    <row r="1309" spans="1:8" ht="12.75">
      <c r="A1309" s="15" t="s">
        <v>434</v>
      </c>
      <c r="D1309" s="5" t="s">
        <v>331</v>
      </c>
      <c r="E1309" s="17">
        <v>48</v>
      </c>
      <c r="G1309" s="6">
        <v>8.9</v>
      </c>
      <c r="H1309" s="6">
        <f t="shared" si="46"/>
        <v>427.20000000000005</v>
      </c>
    </row>
    <row r="1310" spans="1:8" ht="12.75">
      <c r="A1310" s="15" t="s">
        <v>333</v>
      </c>
      <c r="D1310" s="5" t="s">
        <v>332</v>
      </c>
      <c r="E1310" s="17">
        <v>84</v>
      </c>
      <c r="F1310" s="5" t="s">
        <v>2379</v>
      </c>
      <c r="G1310" s="6">
        <v>2.22</v>
      </c>
      <c r="H1310" s="6">
        <f t="shared" si="46"/>
        <v>186.48000000000002</v>
      </c>
    </row>
    <row r="1311" spans="1:9" s="29" customFormat="1" ht="12.75">
      <c r="A1311" s="15" t="s">
        <v>335</v>
      </c>
      <c r="B1311" s="15"/>
      <c r="C1311" s="15"/>
      <c r="D1311" s="5" t="s">
        <v>334</v>
      </c>
      <c r="E1311" s="17">
        <v>84</v>
      </c>
      <c r="F1311" s="5" t="s">
        <v>2379</v>
      </c>
      <c r="G1311" s="6">
        <v>4.45</v>
      </c>
      <c r="H1311" s="6">
        <f t="shared" si="46"/>
        <v>373.8</v>
      </c>
      <c r="I1311" s="6"/>
    </row>
    <row r="1312" spans="1:9" ht="12.75">
      <c r="A1312" s="15" t="s">
        <v>1490</v>
      </c>
      <c r="D1312" s="5" t="s">
        <v>336</v>
      </c>
      <c r="E1312" s="17">
        <v>12</v>
      </c>
      <c r="F1312" s="5" t="s">
        <v>2379</v>
      </c>
      <c r="G1312" s="6">
        <v>222.48</v>
      </c>
      <c r="H1312" s="6">
        <f t="shared" si="46"/>
        <v>2669.7599999999998</v>
      </c>
      <c r="I1312" s="6">
        <v>225</v>
      </c>
    </row>
    <row r="1313" spans="1:9" s="29" customFormat="1" ht="12.75">
      <c r="A1313" s="15" t="s">
        <v>1683</v>
      </c>
      <c r="B1313" s="15"/>
      <c r="C1313" s="15"/>
      <c r="D1313" s="5" t="s">
        <v>337</v>
      </c>
      <c r="E1313" s="17">
        <v>12</v>
      </c>
      <c r="F1313" s="5" t="s">
        <v>2379</v>
      </c>
      <c r="G1313" s="6">
        <v>22.25</v>
      </c>
      <c r="H1313" s="6">
        <f t="shared" si="46"/>
        <v>267</v>
      </c>
      <c r="I1313" s="6"/>
    </row>
    <row r="1314" spans="1:8" ht="12.75">
      <c r="A1314" s="15" t="s">
        <v>339</v>
      </c>
      <c r="D1314" s="5" t="s">
        <v>338</v>
      </c>
      <c r="E1314" s="17">
        <v>84</v>
      </c>
      <c r="F1314" s="5" t="s">
        <v>2379</v>
      </c>
      <c r="G1314" s="6">
        <v>6.67</v>
      </c>
      <c r="H1314" s="6">
        <f t="shared" si="46"/>
        <v>560.28</v>
      </c>
    </row>
    <row r="1315" spans="1:8" ht="23.25">
      <c r="A1315" s="4" t="s">
        <v>60</v>
      </c>
      <c r="B1315" s="141" t="s">
        <v>231</v>
      </c>
      <c r="C1315" s="142"/>
      <c r="G1315" s="115" t="s">
        <v>229</v>
      </c>
      <c r="H1315" s="116"/>
    </row>
    <row r="1316" spans="1:9" ht="18">
      <c r="A1316" s="74" t="s">
        <v>222</v>
      </c>
      <c r="B1316" s="143"/>
      <c r="C1316" s="144"/>
      <c r="E1316" s="6"/>
      <c r="F1316" s="1"/>
      <c r="G1316" s="121" t="s">
        <v>1102</v>
      </c>
      <c r="H1316" s="122"/>
      <c r="I1316" s="11" t="s">
        <v>644</v>
      </c>
    </row>
    <row r="1317" spans="1:9" ht="12.75">
      <c r="A1317" s="91" t="s">
        <v>409</v>
      </c>
      <c r="B1317" s="88" t="s">
        <v>197</v>
      </c>
      <c r="C1317" s="88" t="s">
        <v>1510</v>
      </c>
      <c r="D1317" s="89" t="s">
        <v>406</v>
      </c>
      <c r="E1317" s="89" t="s">
        <v>2233</v>
      </c>
      <c r="F1317" s="89" t="s">
        <v>407</v>
      </c>
      <c r="G1317" s="90" t="s">
        <v>644</v>
      </c>
      <c r="H1317" s="90" t="s">
        <v>1103</v>
      </c>
      <c r="I1317" s="14" t="s">
        <v>408</v>
      </c>
    </row>
    <row r="1318" spans="1:8" ht="12.75">
      <c r="A1318" s="15" t="s">
        <v>2035</v>
      </c>
      <c r="D1318" s="5" t="s">
        <v>340</v>
      </c>
      <c r="E1318" s="17">
        <v>16</v>
      </c>
      <c r="G1318" s="6">
        <v>16.69</v>
      </c>
      <c r="H1318" s="6">
        <f>SUM(E1318*G1318)</f>
        <v>267.04</v>
      </c>
    </row>
    <row r="1319" spans="1:8" ht="12.75">
      <c r="A1319" s="15" t="s">
        <v>342</v>
      </c>
      <c r="D1319" s="5" t="s">
        <v>341</v>
      </c>
      <c r="E1319" s="17">
        <v>84</v>
      </c>
      <c r="F1319" s="5" t="s">
        <v>2379</v>
      </c>
      <c r="G1319" s="6">
        <v>33.37</v>
      </c>
      <c r="H1319" s="6">
        <f>SUM(E1319*G1319)</f>
        <v>2803.08</v>
      </c>
    </row>
    <row r="1320" spans="1:9" ht="12.75">
      <c r="A1320" s="20" t="s">
        <v>1876</v>
      </c>
      <c r="B1320" s="20"/>
      <c r="C1320" s="20"/>
      <c r="D1320" s="21"/>
      <c r="E1320" s="22"/>
      <c r="F1320" s="21"/>
      <c r="G1320" s="23"/>
      <c r="H1320" s="23">
        <f>SUM(H1290:H1319)</f>
        <v>66814.15</v>
      </c>
      <c r="I1320" s="23"/>
    </row>
    <row r="1321" spans="1:9" ht="12.75">
      <c r="A1321" s="24"/>
      <c r="B1321" s="24"/>
      <c r="C1321" s="24"/>
      <c r="G1321" s="54"/>
      <c r="H1321" s="34"/>
      <c r="I1321" s="55"/>
    </row>
    <row r="1322" spans="1:9" s="29" customFormat="1" ht="23.25">
      <c r="A1322" s="4" t="s">
        <v>60</v>
      </c>
      <c r="B1322" s="141" t="s">
        <v>231</v>
      </c>
      <c r="C1322" s="142"/>
      <c r="D1322" s="5"/>
      <c r="E1322" s="17"/>
      <c r="F1322" s="5"/>
      <c r="G1322" s="115" t="s">
        <v>229</v>
      </c>
      <c r="H1322" s="116"/>
      <c r="I1322" s="55"/>
    </row>
    <row r="1323" spans="1:9" s="66" customFormat="1" ht="18">
      <c r="A1323" s="10" t="s">
        <v>2104</v>
      </c>
      <c r="B1323" s="143"/>
      <c r="C1323" s="144"/>
      <c r="D1323" s="5"/>
      <c r="E1323" s="6"/>
      <c r="F1323" s="1"/>
      <c r="G1323" s="121" t="s">
        <v>1102</v>
      </c>
      <c r="H1323" s="122"/>
      <c r="I1323" s="11" t="s">
        <v>644</v>
      </c>
    </row>
    <row r="1324" spans="1:9" ht="12.75">
      <c r="A1324" s="91" t="s">
        <v>409</v>
      </c>
      <c r="B1324" s="88" t="s">
        <v>197</v>
      </c>
      <c r="C1324" s="88" t="s">
        <v>1510</v>
      </c>
      <c r="D1324" s="89" t="s">
        <v>406</v>
      </c>
      <c r="E1324" s="89" t="s">
        <v>2233</v>
      </c>
      <c r="F1324" s="89" t="s">
        <v>407</v>
      </c>
      <c r="G1324" s="90" t="s">
        <v>644</v>
      </c>
      <c r="H1324" s="90" t="s">
        <v>1103</v>
      </c>
      <c r="I1324" s="14" t="s">
        <v>408</v>
      </c>
    </row>
    <row r="1325" spans="1:8" ht="12.75">
      <c r="A1325" s="15" t="s">
        <v>2036</v>
      </c>
      <c r="D1325" s="5" t="s">
        <v>343</v>
      </c>
      <c r="E1325" s="17">
        <v>4</v>
      </c>
      <c r="G1325" s="6">
        <v>3.34</v>
      </c>
      <c r="H1325" s="6">
        <f aca="true" t="shared" si="47" ref="H1325:H1332">SUM(E1325*G1325)</f>
        <v>13.36</v>
      </c>
    </row>
    <row r="1326" spans="1:8" ht="12.75">
      <c r="A1326" s="15" t="s">
        <v>345</v>
      </c>
      <c r="D1326" s="5" t="s">
        <v>344</v>
      </c>
      <c r="E1326" s="17">
        <v>1</v>
      </c>
      <c r="G1326" s="6">
        <v>38.93</v>
      </c>
      <c r="H1326" s="6">
        <f t="shared" si="47"/>
        <v>38.93</v>
      </c>
    </row>
    <row r="1327" spans="1:8" ht="12.75">
      <c r="A1327" s="15" t="s">
        <v>347</v>
      </c>
      <c r="D1327" s="5" t="s">
        <v>346</v>
      </c>
      <c r="E1327" s="17">
        <v>1</v>
      </c>
      <c r="G1327" s="6">
        <v>22.25</v>
      </c>
      <c r="H1327" s="6">
        <f t="shared" si="47"/>
        <v>22.25</v>
      </c>
    </row>
    <row r="1328" spans="1:8" ht="12.75">
      <c r="A1328" s="15" t="s">
        <v>349</v>
      </c>
      <c r="D1328" s="5" t="s">
        <v>348</v>
      </c>
      <c r="E1328" s="17">
        <v>12</v>
      </c>
      <c r="G1328" s="6">
        <v>27.81</v>
      </c>
      <c r="H1328" s="6">
        <f t="shared" si="47"/>
        <v>333.71999999999997</v>
      </c>
    </row>
    <row r="1329" spans="1:8" ht="12.75">
      <c r="A1329" s="15" t="s">
        <v>2037</v>
      </c>
      <c r="D1329" s="5" t="s">
        <v>350</v>
      </c>
      <c r="E1329" s="17">
        <v>4</v>
      </c>
      <c r="G1329" s="6">
        <v>1.11</v>
      </c>
      <c r="H1329" s="6">
        <f t="shared" si="47"/>
        <v>4.44</v>
      </c>
    </row>
    <row r="1330" spans="1:9" ht="25.5">
      <c r="A1330" s="15" t="s">
        <v>1684</v>
      </c>
      <c r="D1330" s="5" t="s">
        <v>351</v>
      </c>
      <c r="E1330" s="17">
        <v>4</v>
      </c>
      <c r="F1330" s="5" t="s">
        <v>2379</v>
      </c>
      <c r="G1330" s="6">
        <v>667.44</v>
      </c>
      <c r="H1330" s="6">
        <f t="shared" si="47"/>
        <v>2669.76</v>
      </c>
      <c r="I1330" s="6">
        <v>700</v>
      </c>
    </row>
    <row r="1331" spans="1:8" ht="12.75">
      <c r="A1331" s="15" t="s">
        <v>680</v>
      </c>
      <c r="D1331" s="5" t="s">
        <v>352</v>
      </c>
      <c r="E1331" s="17">
        <v>2</v>
      </c>
      <c r="G1331" s="6">
        <v>0</v>
      </c>
      <c r="H1331" s="6">
        <f t="shared" si="47"/>
        <v>0</v>
      </c>
    </row>
    <row r="1332" spans="1:8" ht="12.75">
      <c r="A1332" s="15" t="s">
        <v>681</v>
      </c>
      <c r="D1332" s="5" t="s">
        <v>1091</v>
      </c>
      <c r="E1332" s="17">
        <v>6</v>
      </c>
      <c r="G1332" s="6">
        <v>0</v>
      </c>
      <c r="H1332" s="6">
        <f t="shared" si="47"/>
        <v>0</v>
      </c>
    </row>
    <row r="1334" spans="1:9" ht="12.75">
      <c r="A1334" s="15" t="s">
        <v>1101</v>
      </c>
      <c r="D1334" s="5" t="s">
        <v>353</v>
      </c>
      <c r="E1334" s="17">
        <v>1</v>
      </c>
      <c r="G1334" s="6">
        <v>500</v>
      </c>
      <c r="H1334" s="6">
        <f>SUM(E1334*G1334)</f>
        <v>500</v>
      </c>
      <c r="I1334" s="6">
        <v>1000</v>
      </c>
    </row>
    <row r="1335" spans="1:5" ht="12.75">
      <c r="A1335" s="15" t="s">
        <v>682</v>
      </c>
      <c r="D1335" s="5" t="s">
        <v>1491</v>
      </c>
      <c r="E1335" s="17">
        <v>1</v>
      </c>
    </row>
    <row r="1336" spans="1:5" ht="12.75">
      <c r="A1336" s="15" t="s">
        <v>683</v>
      </c>
      <c r="D1336" s="5" t="s">
        <v>314</v>
      </c>
      <c r="E1336" s="17">
        <v>1</v>
      </c>
    </row>
    <row r="1337" spans="1:5" ht="12.75">
      <c r="A1337" s="15" t="s">
        <v>684</v>
      </c>
      <c r="D1337" s="5" t="s">
        <v>315</v>
      </c>
      <c r="E1337" s="17">
        <v>1</v>
      </c>
    </row>
    <row r="1338" spans="1:5" ht="12.75">
      <c r="A1338" s="15" t="s">
        <v>1446</v>
      </c>
      <c r="D1338" s="5" t="s">
        <v>316</v>
      </c>
      <c r="E1338" s="17">
        <v>1</v>
      </c>
    </row>
    <row r="1339" spans="1:9" ht="12.75">
      <c r="A1339" s="15" t="s">
        <v>200</v>
      </c>
      <c r="D1339" s="5" t="s">
        <v>354</v>
      </c>
      <c r="E1339" s="17">
        <v>1</v>
      </c>
      <c r="G1339" s="6">
        <v>222.48</v>
      </c>
      <c r="H1339" s="6">
        <f>SUM(E1339*G1339)</f>
        <v>222.48</v>
      </c>
      <c r="I1339" s="6">
        <v>225</v>
      </c>
    </row>
    <row r="1341" spans="1:5" ht="12.75">
      <c r="A1341" s="15" t="s">
        <v>2038</v>
      </c>
      <c r="D1341" s="5" t="s">
        <v>355</v>
      </c>
      <c r="E1341" s="17">
        <v>1</v>
      </c>
    </row>
    <row r="1342" spans="1:8" ht="12.75">
      <c r="A1342" s="15" t="s">
        <v>752</v>
      </c>
      <c r="D1342" s="5" t="s">
        <v>356</v>
      </c>
      <c r="E1342" s="17">
        <v>2</v>
      </c>
      <c r="G1342" s="6">
        <v>33.37</v>
      </c>
      <c r="H1342" s="6">
        <f aca="true" t="shared" si="48" ref="H1342:H1351">SUM(E1342*G1342)</f>
        <v>66.74</v>
      </c>
    </row>
    <row r="1343" spans="1:8" ht="12.75">
      <c r="A1343" s="15" t="s">
        <v>753</v>
      </c>
      <c r="D1343" s="5" t="s">
        <v>357</v>
      </c>
      <c r="E1343" s="17">
        <v>10</v>
      </c>
      <c r="F1343" s="5" t="s">
        <v>2379</v>
      </c>
      <c r="G1343" s="6">
        <v>33.37</v>
      </c>
      <c r="H1343" s="6">
        <f t="shared" si="48"/>
        <v>333.7</v>
      </c>
    </row>
    <row r="1344" spans="1:8" ht="12.75">
      <c r="A1344" s="15" t="s">
        <v>754</v>
      </c>
      <c r="D1344" s="5" t="s">
        <v>358</v>
      </c>
      <c r="E1344" s="17">
        <v>2</v>
      </c>
      <c r="G1344" s="6">
        <v>33.37</v>
      </c>
      <c r="H1344" s="6">
        <f t="shared" si="48"/>
        <v>66.74</v>
      </c>
    </row>
    <row r="1345" spans="1:8" ht="12.75">
      <c r="A1345" s="15" t="s">
        <v>755</v>
      </c>
      <c r="D1345" s="5" t="s">
        <v>359</v>
      </c>
      <c r="E1345" s="17">
        <v>2</v>
      </c>
      <c r="G1345" s="6">
        <v>33.37</v>
      </c>
      <c r="H1345" s="6">
        <f t="shared" si="48"/>
        <v>66.74</v>
      </c>
    </row>
    <row r="1346" spans="1:8" ht="12.75">
      <c r="A1346" s="15" t="s">
        <v>756</v>
      </c>
      <c r="D1346" s="5" t="s">
        <v>360</v>
      </c>
      <c r="E1346" s="17">
        <v>4</v>
      </c>
      <c r="G1346" s="6">
        <v>33.37</v>
      </c>
      <c r="H1346" s="6">
        <f t="shared" si="48"/>
        <v>133.48</v>
      </c>
    </row>
    <row r="1347" spans="1:8" ht="12.75">
      <c r="A1347" s="15" t="s">
        <v>2289</v>
      </c>
      <c r="D1347" s="5" t="s">
        <v>361</v>
      </c>
      <c r="E1347" s="17">
        <v>2</v>
      </c>
      <c r="G1347" s="6">
        <v>33.37</v>
      </c>
      <c r="H1347" s="6">
        <f t="shared" si="48"/>
        <v>66.74</v>
      </c>
    </row>
    <row r="1348" spans="1:8" ht="12.75">
      <c r="A1348" s="15" t="s">
        <v>2290</v>
      </c>
      <c r="D1348" s="5" t="s">
        <v>362</v>
      </c>
      <c r="E1348" s="17">
        <v>2</v>
      </c>
      <c r="G1348" s="6">
        <v>33.37</v>
      </c>
      <c r="H1348" s="6">
        <f t="shared" si="48"/>
        <v>66.74</v>
      </c>
    </row>
    <row r="1349" spans="1:8" ht="12.75">
      <c r="A1349" s="15" t="s">
        <v>2291</v>
      </c>
      <c r="D1349" s="5" t="s">
        <v>363</v>
      </c>
      <c r="E1349" s="17">
        <v>10</v>
      </c>
      <c r="F1349" s="5" t="s">
        <v>2379</v>
      </c>
      <c r="G1349" s="6">
        <v>33.37</v>
      </c>
      <c r="H1349" s="6">
        <f t="shared" si="48"/>
        <v>333.7</v>
      </c>
    </row>
    <row r="1350" spans="1:8" ht="12.75">
      <c r="A1350" s="15" t="s">
        <v>2292</v>
      </c>
      <c r="D1350" s="5" t="s">
        <v>364</v>
      </c>
      <c r="E1350" s="17">
        <v>2</v>
      </c>
      <c r="G1350" s="6">
        <v>33.37</v>
      </c>
      <c r="H1350" s="6">
        <f t="shared" si="48"/>
        <v>66.74</v>
      </c>
    </row>
    <row r="1351" spans="1:8" ht="12.75">
      <c r="A1351" s="15" t="s">
        <v>2293</v>
      </c>
      <c r="D1351" s="5" t="s">
        <v>365</v>
      </c>
      <c r="E1351" s="17">
        <v>4</v>
      </c>
      <c r="G1351" s="6">
        <v>33.37</v>
      </c>
      <c r="H1351" s="6">
        <f t="shared" si="48"/>
        <v>133.48</v>
      </c>
    </row>
    <row r="1352" spans="1:9" s="29" customFormat="1" ht="23.25">
      <c r="A1352" s="4" t="s">
        <v>60</v>
      </c>
      <c r="B1352" s="141" t="s">
        <v>231</v>
      </c>
      <c r="C1352" s="142"/>
      <c r="D1352" s="5"/>
      <c r="E1352" s="17"/>
      <c r="F1352" s="5"/>
      <c r="G1352" s="115" t="s">
        <v>229</v>
      </c>
      <c r="H1352" s="116"/>
      <c r="I1352" s="55"/>
    </row>
    <row r="1353" spans="1:9" s="66" customFormat="1" ht="18">
      <c r="A1353" s="10" t="s">
        <v>223</v>
      </c>
      <c r="B1353" s="143"/>
      <c r="C1353" s="144"/>
      <c r="D1353" s="5"/>
      <c r="E1353" s="6"/>
      <c r="F1353" s="1"/>
      <c r="G1353" s="121" t="s">
        <v>1102</v>
      </c>
      <c r="H1353" s="122"/>
      <c r="I1353" s="11" t="s">
        <v>644</v>
      </c>
    </row>
    <row r="1354" spans="1:9" ht="12.75">
      <c r="A1354" s="91" t="s">
        <v>409</v>
      </c>
      <c r="B1354" s="88" t="s">
        <v>197</v>
      </c>
      <c r="C1354" s="88" t="s">
        <v>1510</v>
      </c>
      <c r="D1354" s="89" t="s">
        <v>406</v>
      </c>
      <c r="E1354" s="89" t="s">
        <v>2233</v>
      </c>
      <c r="F1354" s="89" t="s">
        <v>407</v>
      </c>
      <c r="G1354" s="90" t="s">
        <v>644</v>
      </c>
      <c r="H1354" s="90" t="s">
        <v>1103</v>
      </c>
      <c r="I1354" s="14" t="s">
        <v>408</v>
      </c>
    </row>
    <row r="1355" spans="1:8" ht="12.75">
      <c r="A1355" s="15" t="s">
        <v>2294</v>
      </c>
      <c r="D1355" s="5" t="s">
        <v>366</v>
      </c>
      <c r="E1355" s="17">
        <v>2</v>
      </c>
      <c r="G1355" s="6">
        <v>33.37</v>
      </c>
      <c r="H1355" s="6">
        <f>SUM(E1355*G1355)</f>
        <v>66.74</v>
      </c>
    </row>
    <row r="1356" spans="1:8" ht="12.75">
      <c r="A1356" s="15" t="s">
        <v>2295</v>
      </c>
      <c r="D1356" s="5" t="s">
        <v>742</v>
      </c>
      <c r="E1356" s="17">
        <v>2</v>
      </c>
      <c r="G1356" s="6">
        <v>33.37</v>
      </c>
      <c r="H1356" s="6">
        <f>SUM(E1356*G1356)</f>
        <v>66.74</v>
      </c>
    </row>
    <row r="1358" spans="1:9" ht="12.75">
      <c r="A1358" s="15" t="s">
        <v>1643</v>
      </c>
      <c r="D1358" s="5" t="s">
        <v>367</v>
      </c>
      <c r="E1358" s="17">
        <v>1</v>
      </c>
      <c r="F1358" s="5" t="s">
        <v>788</v>
      </c>
      <c r="G1358" s="6">
        <v>7786.8</v>
      </c>
      <c r="H1358" s="6">
        <f>SUM(E1358*G1358)</f>
        <v>7786.8</v>
      </c>
      <c r="I1358" s="6">
        <v>7800</v>
      </c>
    </row>
    <row r="1359" spans="1:9" ht="12.75">
      <c r="A1359" s="15" t="s">
        <v>2039</v>
      </c>
      <c r="D1359" s="5" t="s">
        <v>1642</v>
      </c>
      <c r="E1359" s="17">
        <v>1</v>
      </c>
      <c r="F1359" s="5" t="s">
        <v>2397</v>
      </c>
      <c r="G1359" s="6">
        <v>1668.6</v>
      </c>
      <c r="H1359" s="6">
        <f>SUM(E1359*G1359)</f>
        <v>1668.6</v>
      </c>
      <c r="I1359" s="6">
        <v>1700</v>
      </c>
    </row>
    <row r="1361" spans="1:8" ht="12.75">
      <c r="A1361" s="15" t="s">
        <v>369</v>
      </c>
      <c r="D1361" s="5" t="s">
        <v>368</v>
      </c>
      <c r="E1361" s="17">
        <v>1</v>
      </c>
      <c r="G1361" s="6">
        <v>6.67</v>
      </c>
      <c r="H1361" s="6">
        <f aca="true" t="shared" si="49" ref="H1361:H1369">SUM(E1361*G1361)</f>
        <v>6.67</v>
      </c>
    </row>
    <row r="1362" spans="1:8" ht="12.75">
      <c r="A1362" s="15" t="s">
        <v>371</v>
      </c>
      <c r="D1362" s="5" t="s">
        <v>370</v>
      </c>
      <c r="E1362" s="17">
        <v>2</v>
      </c>
      <c r="G1362" s="6">
        <v>13.35</v>
      </c>
      <c r="H1362" s="6">
        <f t="shared" si="49"/>
        <v>26.7</v>
      </c>
    </row>
    <row r="1363" spans="1:8" ht="12.75">
      <c r="A1363" s="15" t="s">
        <v>373</v>
      </c>
      <c r="D1363" s="5" t="s">
        <v>372</v>
      </c>
      <c r="E1363" s="17">
        <v>12</v>
      </c>
      <c r="G1363" s="6">
        <v>1.11</v>
      </c>
      <c r="H1363" s="6">
        <f t="shared" si="49"/>
        <v>13.32</v>
      </c>
    </row>
    <row r="1364" spans="1:8" ht="12.75">
      <c r="A1364" s="15" t="s">
        <v>1753</v>
      </c>
      <c r="D1364" s="5" t="s">
        <v>1752</v>
      </c>
      <c r="E1364" s="17">
        <v>12</v>
      </c>
      <c r="G1364" s="6">
        <v>1.11</v>
      </c>
      <c r="H1364" s="6">
        <f t="shared" si="49"/>
        <v>13.32</v>
      </c>
    </row>
    <row r="1365" spans="1:8" ht="12.75">
      <c r="A1365" s="15" t="s">
        <v>1755</v>
      </c>
      <c r="D1365" s="5" t="s">
        <v>1754</v>
      </c>
      <c r="E1365" s="17">
        <v>12</v>
      </c>
      <c r="G1365" s="6">
        <v>1.11</v>
      </c>
      <c r="H1365" s="6">
        <f t="shared" si="49"/>
        <v>13.32</v>
      </c>
    </row>
    <row r="1366" spans="1:8" ht="12.75">
      <c r="A1366" s="15" t="s">
        <v>1757</v>
      </c>
      <c r="D1366" s="5" t="s">
        <v>1756</v>
      </c>
      <c r="E1366" s="17">
        <v>12</v>
      </c>
      <c r="G1366" s="6">
        <v>2.22</v>
      </c>
      <c r="H1366" s="6">
        <f t="shared" si="49"/>
        <v>26.64</v>
      </c>
    </row>
    <row r="1367" spans="1:8" ht="12.75">
      <c r="A1367" s="15" t="s">
        <v>2040</v>
      </c>
      <c r="D1367" s="5" t="s">
        <v>1758</v>
      </c>
      <c r="E1367" s="17">
        <v>1</v>
      </c>
      <c r="G1367" s="6">
        <v>44.5</v>
      </c>
      <c r="H1367" s="6">
        <f t="shared" si="49"/>
        <v>44.5</v>
      </c>
    </row>
    <row r="1368" spans="1:8" ht="12.75">
      <c r="A1368" s="15" t="s">
        <v>1760</v>
      </c>
      <c r="D1368" s="5" t="s">
        <v>1759</v>
      </c>
      <c r="E1368" s="17">
        <v>6</v>
      </c>
      <c r="G1368" s="6">
        <v>1.11</v>
      </c>
      <c r="H1368" s="6">
        <f t="shared" si="49"/>
        <v>6.66</v>
      </c>
    </row>
    <row r="1369" spans="1:8" ht="12.75">
      <c r="A1369" s="15" t="s">
        <v>1762</v>
      </c>
      <c r="D1369" s="5" t="s">
        <v>1761</v>
      </c>
      <c r="E1369" s="17">
        <v>6</v>
      </c>
      <c r="G1369" s="6">
        <v>1.11</v>
      </c>
      <c r="H1369" s="6">
        <f t="shared" si="49"/>
        <v>6.66</v>
      </c>
    </row>
    <row r="1371" spans="1:8" ht="12.75">
      <c r="A1371" s="15" t="s">
        <v>1895</v>
      </c>
      <c r="D1371" s="5" t="s">
        <v>1763</v>
      </c>
      <c r="E1371" s="17">
        <v>84</v>
      </c>
      <c r="F1371" s="5" t="s">
        <v>2379</v>
      </c>
      <c r="G1371" s="6">
        <v>4.45</v>
      </c>
      <c r="H1371" s="6">
        <f>SUM(E1371*G1371)</f>
        <v>373.8</v>
      </c>
    </row>
    <row r="1372" spans="1:8" ht="12.75">
      <c r="A1372" s="15" t="s">
        <v>1896</v>
      </c>
      <c r="D1372" s="5" t="s">
        <v>1764</v>
      </c>
      <c r="E1372" s="17">
        <v>24</v>
      </c>
      <c r="G1372" s="6">
        <v>5.56</v>
      </c>
      <c r="H1372" s="6">
        <f>SUM(E1372*G1372)</f>
        <v>133.44</v>
      </c>
    </row>
    <row r="1374" spans="1:8" ht="12.75">
      <c r="A1374" s="15" t="s">
        <v>2041</v>
      </c>
      <c r="D1374" s="5" t="s">
        <v>1765</v>
      </c>
      <c r="E1374" s="17">
        <v>2</v>
      </c>
      <c r="G1374" s="6">
        <v>8.9</v>
      </c>
      <c r="H1374" s="6">
        <f aca="true" t="shared" si="50" ref="H1374:H1383">SUM(E1374*G1374)</f>
        <v>17.8</v>
      </c>
    </row>
    <row r="1375" spans="1:8" ht="12.75">
      <c r="A1375" s="15" t="s">
        <v>1017</v>
      </c>
      <c r="D1375" s="5" t="s">
        <v>1016</v>
      </c>
      <c r="E1375" s="17">
        <v>4</v>
      </c>
      <c r="G1375" s="6">
        <v>2.22</v>
      </c>
      <c r="H1375" s="6">
        <f t="shared" si="50"/>
        <v>8.88</v>
      </c>
    </row>
    <row r="1376" spans="1:8" ht="12.75">
      <c r="A1376" s="15" t="s">
        <v>1799</v>
      </c>
      <c r="D1376" s="5" t="s">
        <v>1018</v>
      </c>
      <c r="E1376" s="17">
        <v>4</v>
      </c>
      <c r="G1376" s="6">
        <v>4.45</v>
      </c>
      <c r="H1376" s="6">
        <f t="shared" si="50"/>
        <v>17.8</v>
      </c>
    </row>
    <row r="1377" spans="1:8" ht="12.75">
      <c r="A1377" s="15" t="s">
        <v>2042</v>
      </c>
      <c r="D1377" s="5" t="s">
        <v>1800</v>
      </c>
      <c r="E1377" s="17">
        <v>2</v>
      </c>
      <c r="G1377" s="6">
        <v>1.11</v>
      </c>
      <c r="H1377" s="6">
        <f t="shared" si="50"/>
        <v>2.22</v>
      </c>
    </row>
    <row r="1378" spans="1:8" ht="12.75">
      <c r="A1378" s="15" t="s">
        <v>1092</v>
      </c>
      <c r="D1378" s="5" t="s">
        <v>1801</v>
      </c>
      <c r="E1378" s="17">
        <v>24</v>
      </c>
      <c r="G1378" s="6">
        <v>5.56</v>
      </c>
      <c r="H1378" s="6">
        <f t="shared" si="50"/>
        <v>133.44</v>
      </c>
    </row>
    <row r="1379" spans="1:8" ht="12.75">
      <c r="A1379" s="15" t="s">
        <v>1093</v>
      </c>
      <c r="D1379" s="5" t="s">
        <v>1802</v>
      </c>
      <c r="E1379" s="17">
        <v>3</v>
      </c>
      <c r="G1379" s="6">
        <v>2.22</v>
      </c>
      <c r="H1379" s="6">
        <f t="shared" si="50"/>
        <v>6.66</v>
      </c>
    </row>
    <row r="1380" spans="1:8" ht="12.75">
      <c r="A1380" s="15" t="s">
        <v>1094</v>
      </c>
      <c r="D1380" s="5" t="s">
        <v>1803</v>
      </c>
      <c r="E1380" s="17">
        <v>3</v>
      </c>
      <c r="G1380" s="6">
        <v>2.22</v>
      </c>
      <c r="H1380" s="6">
        <f t="shared" si="50"/>
        <v>6.66</v>
      </c>
    </row>
    <row r="1381" spans="1:8" ht="12.75">
      <c r="A1381" s="15" t="s">
        <v>1805</v>
      </c>
      <c r="D1381" s="5" t="s">
        <v>1804</v>
      </c>
      <c r="E1381" s="17">
        <v>12</v>
      </c>
      <c r="G1381" s="6">
        <v>2.22</v>
      </c>
      <c r="H1381" s="6">
        <f t="shared" si="50"/>
        <v>26.64</v>
      </c>
    </row>
    <row r="1382" spans="1:8" ht="12.75">
      <c r="A1382" s="15" t="s">
        <v>1644</v>
      </c>
      <c r="D1382" s="5" t="s">
        <v>153</v>
      </c>
      <c r="E1382" s="17">
        <v>12</v>
      </c>
      <c r="F1382" s="5" t="s">
        <v>2385</v>
      </c>
      <c r="G1382" s="6">
        <v>16.69</v>
      </c>
      <c r="H1382" s="6">
        <f t="shared" si="50"/>
        <v>200.28000000000003</v>
      </c>
    </row>
    <row r="1383" spans="1:8" ht="25.5">
      <c r="A1383" s="15" t="s">
        <v>2043</v>
      </c>
      <c r="D1383" s="5" t="s">
        <v>1651</v>
      </c>
      <c r="E1383" s="17">
        <v>1</v>
      </c>
      <c r="F1383" s="5" t="s">
        <v>2397</v>
      </c>
      <c r="G1383" s="6">
        <v>2224.8</v>
      </c>
      <c r="H1383" s="6">
        <f t="shared" si="50"/>
        <v>2224.8</v>
      </c>
    </row>
    <row r="1384" spans="1:9" ht="12.75">
      <c r="A1384" s="20" t="s">
        <v>1876</v>
      </c>
      <c r="B1384" s="20"/>
      <c r="C1384" s="20"/>
      <c r="D1384" s="21"/>
      <c r="E1384" s="22"/>
      <c r="F1384" s="21"/>
      <c r="G1384" s="23"/>
      <c r="H1384" s="23">
        <f>SUM(H1325:H1383)</f>
        <v>18038.829999999994</v>
      </c>
      <c r="I1384" s="23"/>
    </row>
    <row r="1385" spans="1:8" ht="23.25">
      <c r="A1385" s="4" t="s">
        <v>60</v>
      </c>
      <c r="B1385" s="141" t="s">
        <v>231</v>
      </c>
      <c r="C1385" s="142"/>
      <c r="G1385" s="117" t="s">
        <v>229</v>
      </c>
      <c r="H1385" s="118"/>
    </row>
    <row r="1386" spans="1:8" ht="18">
      <c r="A1386" s="10" t="s">
        <v>2105</v>
      </c>
      <c r="B1386" s="145"/>
      <c r="C1386" s="146"/>
      <c r="E1386" s="6"/>
      <c r="F1386" s="7"/>
      <c r="G1386" s="119"/>
      <c r="H1386" s="120"/>
    </row>
    <row r="1387" spans="1:9" ht="89.25">
      <c r="A1387" s="51" t="s">
        <v>1063</v>
      </c>
      <c r="B1387" s="143"/>
      <c r="C1387" s="144"/>
      <c r="E1387" s="6"/>
      <c r="F1387" s="1" t="s">
        <v>2379</v>
      </c>
      <c r="G1387" s="121" t="s">
        <v>1102</v>
      </c>
      <c r="H1387" s="122"/>
      <c r="I1387" s="11" t="s">
        <v>644</v>
      </c>
    </row>
    <row r="1388" spans="1:9" ht="12.75">
      <c r="A1388" s="91" t="s">
        <v>409</v>
      </c>
      <c r="B1388" s="88" t="s">
        <v>197</v>
      </c>
      <c r="C1388" s="88" t="s">
        <v>1510</v>
      </c>
      <c r="D1388" s="89" t="s">
        <v>406</v>
      </c>
      <c r="E1388" s="89" t="s">
        <v>2233</v>
      </c>
      <c r="F1388" s="89" t="s">
        <v>407</v>
      </c>
      <c r="G1388" s="90" t="s">
        <v>644</v>
      </c>
      <c r="H1388" s="90" t="s">
        <v>1103</v>
      </c>
      <c r="I1388" s="14" t="s">
        <v>408</v>
      </c>
    </row>
    <row r="1389" spans="1:8" ht="12.75">
      <c r="A1389" s="15" t="s">
        <v>155</v>
      </c>
      <c r="D1389" s="5" t="s">
        <v>154</v>
      </c>
      <c r="E1389" s="17">
        <v>1</v>
      </c>
      <c r="F1389" s="5" t="s">
        <v>1328</v>
      </c>
      <c r="G1389" s="6">
        <v>12.24</v>
      </c>
      <c r="H1389" s="6">
        <f aca="true" t="shared" si="51" ref="H1389:H1409">SUM(E1389*G1389)</f>
        <v>12.24</v>
      </c>
    </row>
    <row r="1390" spans="1:9" ht="25.5">
      <c r="A1390" s="15" t="s">
        <v>544</v>
      </c>
      <c r="D1390" s="5" t="s">
        <v>156</v>
      </c>
      <c r="E1390" s="17">
        <v>2</v>
      </c>
      <c r="F1390" s="5" t="s">
        <v>788</v>
      </c>
      <c r="G1390" s="6">
        <v>222.48</v>
      </c>
      <c r="H1390" s="6">
        <f t="shared" si="51"/>
        <v>444.96</v>
      </c>
      <c r="I1390" s="6">
        <v>225</v>
      </c>
    </row>
    <row r="1391" spans="1:8" ht="25.5">
      <c r="A1391" s="15" t="s">
        <v>158</v>
      </c>
      <c r="D1391" s="5" t="s">
        <v>157</v>
      </c>
      <c r="E1391" s="17">
        <v>1</v>
      </c>
      <c r="G1391" s="6">
        <v>55.62</v>
      </c>
      <c r="H1391" s="6">
        <f t="shared" si="51"/>
        <v>55.62</v>
      </c>
    </row>
    <row r="1392" spans="1:8" ht="12.75">
      <c r="A1392" s="15" t="s">
        <v>545</v>
      </c>
      <c r="D1392" s="5" t="s">
        <v>159</v>
      </c>
      <c r="E1392" s="17">
        <v>2</v>
      </c>
      <c r="G1392" s="6">
        <v>0.11</v>
      </c>
      <c r="H1392" s="6">
        <f t="shared" si="51"/>
        <v>0.22</v>
      </c>
    </row>
    <row r="1393" spans="1:9" ht="12.75">
      <c r="A1393" s="15" t="s">
        <v>803</v>
      </c>
      <c r="D1393" s="5" t="s">
        <v>160</v>
      </c>
      <c r="E1393" s="17">
        <v>1</v>
      </c>
      <c r="F1393" s="5" t="s">
        <v>788</v>
      </c>
      <c r="G1393" s="6">
        <v>222.48</v>
      </c>
      <c r="H1393" s="6">
        <f t="shared" si="51"/>
        <v>222.48</v>
      </c>
      <c r="I1393" s="6">
        <v>225</v>
      </c>
    </row>
    <row r="1394" spans="1:8" ht="12.75">
      <c r="A1394" s="15" t="s">
        <v>162</v>
      </c>
      <c r="D1394" s="5" t="s">
        <v>161</v>
      </c>
      <c r="E1394" s="17">
        <v>1</v>
      </c>
      <c r="G1394" s="6">
        <v>88.99</v>
      </c>
      <c r="H1394" s="6">
        <f t="shared" si="51"/>
        <v>88.99</v>
      </c>
    </row>
    <row r="1395" spans="1:8" ht="12.75">
      <c r="A1395" s="15" t="s">
        <v>164</v>
      </c>
      <c r="D1395" s="5" t="s">
        <v>163</v>
      </c>
      <c r="E1395" s="17">
        <v>1</v>
      </c>
      <c r="G1395" s="6">
        <v>55.62</v>
      </c>
      <c r="H1395" s="6">
        <f t="shared" si="51"/>
        <v>55.62</v>
      </c>
    </row>
    <row r="1396" spans="1:8" ht="12.75">
      <c r="A1396" s="15" t="s">
        <v>546</v>
      </c>
      <c r="D1396" s="5" t="s">
        <v>2051</v>
      </c>
      <c r="E1396" s="17">
        <v>1</v>
      </c>
      <c r="F1396" s="5" t="s">
        <v>2385</v>
      </c>
      <c r="G1396" s="6">
        <v>13.35</v>
      </c>
      <c r="H1396" s="6">
        <f t="shared" si="51"/>
        <v>13.35</v>
      </c>
    </row>
    <row r="1397" spans="1:8" ht="12.75">
      <c r="A1397" s="15" t="s">
        <v>2053</v>
      </c>
      <c r="D1397" s="5" t="s">
        <v>2052</v>
      </c>
      <c r="E1397" s="17">
        <v>2</v>
      </c>
      <c r="G1397" s="6">
        <v>2.22</v>
      </c>
      <c r="H1397" s="6">
        <f t="shared" si="51"/>
        <v>4.44</v>
      </c>
    </row>
    <row r="1398" spans="1:8" ht="12.75">
      <c r="A1398" s="15" t="s">
        <v>547</v>
      </c>
      <c r="D1398" s="5" t="s">
        <v>1420</v>
      </c>
      <c r="E1398" s="17">
        <v>1</v>
      </c>
      <c r="G1398" s="6">
        <v>44.5</v>
      </c>
      <c r="H1398" s="6">
        <f t="shared" si="51"/>
        <v>44.5</v>
      </c>
    </row>
    <row r="1399" spans="1:8" ht="25.5">
      <c r="A1399" s="15" t="s">
        <v>1645</v>
      </c>
      <c r="D1399" s="5" t="s">
        <v>1421</v>
      </c>
      <c r="E1399" s="17">
        <v>1</v>
      </c>
      <c r="F1399" s="5" t="s">
        <v>788</v>
      </c>
      <c r="G1399" s="6">
        <v>11.12</v>
      </c>
      <c r="H1399" s="6">
        <f t="shared" si="51"/>
        <v>11.12</v>
      </c>
    </row>
    <row r="1400" spans="1:8" ht="25.5">
      <c r="A1400" s="15" t="s">
        <v>520</v>
      </c>
      <c r="D1400" s="5" t="s">
        <v>1422</v>
      </c>
      <c r="E1400" s="17">
        <v>6</v>
      </c>
      <c r="G1400" s="6">
        <v>88.99</v>
      </c>
      <c r="H1400" s="6">
        <f t="shared" si="51"/>
        <v>533.9399999999999</v>
      </c>
    </row>
    <row r="1401" spans="1:9" ht="12.75">
      <c r="A1401" s="15" t="s">
        <v>548</v>
      </c>
      <c r="D1401" s="5" t="s">
        <v>1423</v>
      </c>
      <c r="E1401" s="17">
        <v>2</v>
      </c>
      <c r="F1401" s="5" t="s">
        <v>2379</v>
      </c>
      <c r="G1401" s="6">
        <v>222.48</v>
      </c>
      <c r="H1401" s="6">
        <f t="shared" si="51"/>
        <v>444.96</v>
      </c>
      <c r="I1401" s="6">
        <v>225</v>
      </c>
    </row>
    <row r="1402" spans="1:9" ht="12.75">
      <c r="A1402" s="15" t="s">
        <v>244</v>
      </c>
      <c r="D1402" s="5" t="s">
        <v>1424</v>
      </c>
      <c r="E1402" s="17">
        <v>1</v>
      </c>
      <c r="G1402" s="6">
        <v>88.99</v>
      </c>
      <c r="H1402" s="6">
        <f t="shared" si="51"/>
        <v>88.99</v>
      </c>
      <c r="I1402" s="6">
        <v>100</v>
      </c>
    </row>
    <row r="1403" spans="1:8" ht="12.75">
      <c r="A1403" s="15" t="s">
        <v>2054</v>
      </c>
      <c r="D1403" s="5" t="s">
        <v>1425</v>
      </c>
      <c r="E1403" s="17">
        <v>1</v>
      </c>
      <c r="G1403" s="6">
        <v>11.12</v>
      </c>
      <c r="H1403" s="6">
        <f t="shared" si="51"/>
        <v>11.12</v>
      </c>
    </row>
    <row r="1404" spans="1:8" ht="12.75">
      <c r="A1404" s="15" t="s">
        <v>2055</v>
      </c>
      <c r="D1404" s="5" t="s">
        <v>1426</v>
      </c>
      <c r="E1404" s="17">
        <v>3</v>
      </c>
      <c r="G1404" s="6">
        <v>2.22</v>
      </c>
      <c r="H1404" s="6">
        <f t="shared" si="51"/>
        <v>6.66</v>
      </c>
    </row>
    <row r="1405" spans="1:9" ht="12.75">
      <c r="A1405" s="15" t="s">
        <v>1811</v>
      </c>
      <c r="D1405" s="5" t="s">
        <v>1427</v>
      </c>
      <c r="E1405" s="17">
        <v>1</v>
      </c>
      <c r="F1405" s="5" t="s">
        <v>1328</v>
      </c>
      <c r="G1405" s="6">
        <v>178.2</v>
      </c>
      <c r="H1405" s="6">
        <f t="shared" si="51"/>
        <v>178.2</v>
      </c>
      <c r="I1405" s="6">
        <v>180</v>
      </c>
    </row>
    <row r="1406" spans="1:9" ht="25.5">
      <c r="A1406" s="15" t="s">
        <v>1646</v>
      </c>
      <c r="D1406" s="5" t="s">
        <v>1429</v>
      </c>
      <c r="E1406" s="17">
        <v>1</v>
      </c>
      <c r="F1406" s="5" t="s">
        <v>788</v>
      </c>
      <c r="G1406" s="6">
        <v>129.6</v>
      </c>
      <c r="H1406" s="6">
        <f t="shared" si="51"/>
        <v>129.6</v>
      </c>
      <c r="I1406" s="6">
        <v>140</v>
      </c>
    </row>
    <row r="1407" spans="1:8" ht="12.75">
      <c r="A1407" s="15" t="s">
        <v>655</v>
      </c>
      <c r="D1407" s="5" t="s">
        <v>1431</v>
      </c>
      <c r="E1407" s="17">
        <v>1</v>
      </c>
      <c r="G1407" s="6">
        <v>38.93</v>
      </c>
      <c r="H1407" s="6">
        <f t="shared" si="51"/>
        <v>38.93</v>
      </c>
    </row>
    <row r="1408" spans="1:8" ht="12.75">
      <c r="A1408" s="15" t="s">
        <v>1881</v>
      </c>
      <c r="D1408" s="5" t="s">
        <v>1145</v>
      </c>
      <c r="E1408" s="17">
        <v>1</v>
      </c>
      <c r="F1408" s="5" t="s">
        <v>788</v>
      </c>
      <c r="G1408" s="6">
        <v>27.81</v>
      </c>
      <c r="H1408" s="6">
        <f t="shared" si="51"/>
        <v>27.81</v>
      </c>
    </row>
    <row r="1409" spans="1:8" ht="12.75">
      <c r="A1409" s="15" t="s">
        <v>1882</v>
      </c>
      <c r="D1409" s="5" t="s">
        <v>1095</v>
      </c>
      <c r="E1409" s="17">
        <v>1</v>
      </c>
      <c r="F1409" s="5" t="s">
        <v>788</v>
      </c>
      <c r="G1409" s="6">
        <v>55.62</v>
      </c>
      <c r="H1409" s="6">
        <f t="shared" si="51"/>
        <v>55.62</v>
      </c>
    </row>
    <row r="1410" spans="1:8" ht="23.25">
      <c r="A1410" s="4" t="s">
        <v>60</v>
      </c>
      <c r="B1410" s="141" t="s">
        <v>231</v>
      </c>
      <c r="C1410" s="142"/>
      <c r="G1410" s="117" t="s">
        <v>229</v>
      </c>
      <c r="H1410" s="118"/>
    </row>
    <row r="1411" spans="1:8" ht="18">
      <c r="A1411" s="10" t="s">
        <v>224</v>
      </c>
      <c r="B1411" s="145"/>
      <c r="C1411" s="146"/>
      <c r="E1411" s="6"/>
      <c r="F1411" s="7"/>
      <c r="G1411" s="119"/>
      <c r="H1411" s="120"/>
    </row>
    <row r="1412" spans="1:9" ht="89.25">
      <c r="A1412" s="51" t="s">
        <v>1063</v>
      </c>
      <c r="B1412" s="143"/>
      <c r="C1412" s="144"/>
      <c r="E1412" s="6"/>
      <c r="F1412" s="1" t="s">
        <v>2379</v>
      </c>
      <c r="G1412" s="121" t="s">
        <v>1102</v>
      </c>
      <c r="H1412" s="122"/>
      <c r="I1412" s="11" t="s">
        <v>644</v>
      </c>
    </row>
    <row r="1413" spans="1:9" ht="12.75">
      <c r="A1413" s="91" t="s">
        <v>409</v>
      </c>
      <c r="B1413" s="88" t="s">
        <v>197</v>
      </c>
      <c r="C1413" s="88" t="s">
        <v>1510</v>
      </c>
      <c r="D1413" s="89" t="s">
        <v>406</v>
      </c>
      <c r="E1413" s="89" t="s">
        <v>2233</v>
      </c>
      <c r="F1413" s="89" t="s">
        <v>407</v>
      </c>
      <c r="G1413" s="90" t="s">
        <v>644</v>
      </c>
      <c r="H1413" s="90" t="s">
        <v>1103</v>
      </c>
      <c r="I1413" s="14" t="s">
        <v>408</v>
      </c>
    </row>
    <row r="1414" spans="1:9" s="29" customFormat="1" ht="12.75">
      <c r="A1414" s="15"/>
      <c r="B1414" s="15"/>
      <c r="C1414" s="15"/>
      <c r="D1414" s="5"/>
      <c r="E1414" s="17"/>
      <c r="F1414" s="5"/>
      <c r="G1414" s="6"/>
      <c r="H1414" s="6"/>
      <c r="I1414" s="6"/>
    </row>
    <row r="1415" spans="1:9" ht="38.25">
      <c r="A1415" s="15" t="s">
        <v>549</v>
      </c>
      <c r="D1415" s="5" t="s">
        <v>743</v>
      </c>
      <c r="E1415" s="17">
        <v>1</v>
      </c>
      <c r="F1415" s="5" t="s">
        <v>788</v>
      </c>
      <c r="G1415" s="6">
        <v>1334.88</v>
      </c>
      <c r="H1415" s="6">
        <f aca="true" t="shared" si="52" ref="H1415:H1423">SUM(E1415*G1415)</f>
        <v>1334.88</v>
      </c>
      <c r="I1415" s="6">
        <v>1350</v>
      </c>
    </row>
    <row r="1416" spans="1:8" ht="12.75">
      <c r="A1416" s="15" t="s">
        <v>550</v>
      </c>
      <c r="D1416" s="5" t="s">
        <v>744</v>
      </c>
      <c r="E1416" s="17">
        <v>2</v>
      </c>
      <c r="G1416" s="6">
        <v>22.25</v>
      </c>
      <c r="H1416" s="6">
        <f t="shared" si="52"/>
        <v>44.5</v>
      </c>
    </row>
    <row r="1417" spans="1:8" ht="12.75">
      <c r="A1417" s="15" t="s">
        <v>551</v>
      </c>
      <c r="D1417" s="5" t="s">
        <v>745</v>
      </c>
      <c r="E1417" s="17">
        <v>8</v>
      </c>
      <c r="F1417" s="5" t="s">
        <v>788</v>
      </c>
      <c r="G1417" s="6">
        <v>7.79</v>
      </c>
      <c r="H1417" s="6">
        <f t="shared" si="52"/>
        <v>62.32</v>
      </c>
    </row>
    <row r="1418" spans="1:8" ht="12.75">
      <c r="A1418" s="15" t="s">
        <v>1428</v>
      </c>
      <c r="D1418" s="5" t="s">
        <v>746</v>
      </c>
      <c r="E1418" s="17">
        <v>6</v>
      </c>
      <c r="G1418" s="6">
        <v>11.12</v>
      </c>
      <c r="H1418" s="6">
        <f t="shared" si="52"/>
        <v>66.72</v>
      </c>
    </row>
    <row r="1419" spans="1:9" s="29" customFormat="1" ht="25.5">
      <c r="A1419" s="15" t="s">
        <v>1430</v>
      </c>
      <c r="B1419" s="15"/>
      <c r="C1419" s="15"/>
      <c r="D1419" s="5" t="s">
        <v>747</v>
      </c>
      <c r="E1419" s="17">
        <v>1</v>
      </c>
      <c r="F1419" s="5"/>
      <c r="G1419" s="6">
        <v>27.81</v>
      </c>
      <c r="H1419" s="6">
        <f t="shared" si="52"/>
        <v>27.81</v>
      </c>
      <c r="I1419" s="6"/>
    </row>
    <row r="1420" spans="1:8" ht="12.75">
      <c r="A1420" s="15" t="s">
        <v>1647</v>
      </c>
      <c r="D1420" s="5" t="s">
        <v>748</v>
      </c>
      <c r="E1420" s="17">
        <v>1</v>
      </c>
      <c r="F1420" s="5" t="s">
        <v>788</v>
      </c>
      <c r="G1420" s="6">
        <v>38.93</v>
      </c>
      <c r="H1420" s="6">
        <f t="shared" si="52"/>
        <v>38.93</v>
      </c>
    </row>
    <row r="1421" spans="1:8" ht="25.5">
      <c r="A1421" s="15" t="s">
        <v>804</v>
      </c>
      <c r="D1421" s="5" t="s">
        <v>749</v>
      </c>
      <c r="E1421" s="17">
        <v>1</v>
      </c>
      <c r="G1421" s="6">
        <v>55.62</v>
      </c>
      <c r="H1421" s="6">
        <f t="shared" si="52"/>
        <v>55.62</v>
      </c>
    </row>
    <row r="1422" spans="1:8" ht="12.75">
      <c r="A1422" s="15" t="s">
        <v>681</v>
      </c>
      <c r="D1422" s="5" t="s">
        <v>750</v>
      </c>
      <c r="E1422" s="17">
        <v>1</v>
      </c>
      <c r="G1422" s="6">
        <v>0</v>
      </c>
      <c r="H1422" s="6">
        <f t="shared" si="52"/>
        <v>0</v>
      </c>
    </row>
    <row r="1423" spans="1:8" ht="12.75">
      <c r="A1423" s="15" t="s">
        <v>657</v>
      </c>
      <c r="D1423" s="5" t="s">
        <v>656</v>
      </c>
      <c r="E1423" s="17">
        <v>1</v>
      </c>
      <c r="F1423" s="5" t="s">
        <v>2397</v>
      </c>
      <c r="G1423" s="6">
        <v>44.5</v>
      </c>
      <c r="H1423" s="6">
        <f t="shared" si="52"/>
        <v>44.5</v>
      </c>
    </row>
    <row r="1424" spans="1:9" ht="12.75">
      <c r="A1424" s="76"/>
      <c r="B1424" s="76"/>
      <c r="C1424" s="76"/>
      <c r="D1424" s="21" t="s">
        <v>1162</v>
      </c>
      <c r="E1424" s="22"/>
      <c r="F1424" s="21"/>
      <c r="G1424" s="23"/>
      <c r="H1424" s="23">
        <f>SUM(H1389:H1423)*220</f>
        <v>911822.9999999999</v>
      </c>
      <c r="I1424" s="23"/>
    </row>
    <row r="1425" spans="1:9" ht="23.25">
      <c r="A1425" s="4" t="s">
        <v>60</v>
      </c>
      <c r="B1425" s="141" t="s">
        <v>231</v>
      </c>
      <c r="C1425" s="142"/>
      <c r="G1425" s="115" t="s">
        <v>229</v>
      </c>
      <c r="H1425" s="116"/>
      <c r="I1425" s="55"/>
    </row>
    <row r="1426" spans="1:9" ht="18">
      <c r="A1426" s="10" t="s">
        <v>2106</v>
      </c>
      <c r="B1426" s="143"/>
      <c r="C1426" s="144"/>
      <c r="E1426" s="6"/>
      <c r="F1426" s="1"/>
      <c r="G1426" s="121" t="s">
        <v>1102</v>
      </c>
      <c r="H1426" s="122"/>
      <c r="I1426" s="11" t="s">
        <v>644</v>
      </c>
    </row>
    <row r="1427" spans="1:9" ht="12.75">
      <c r="A1427" s="91" t="s">
        <v>409</v>
      </c>
      <c r="B1427" s="88" t="s">
        <v>197</v>
      </c>
      <c r="C1427" s="88" t="s">
        <v>1510</v>
      </c>
      <c r="D1427" s="89" t="s">
        <v>406</v>
      </c>
      <c r="E1427" s="89" t="s">
        <v>2233</v>
      </c>
      <c r="F1427" s="89" t="s">
        <v>407</v>
      </c>
      <c r="G1427" s="90" t="s">
        <v>644</v>
      </c>
      <c r="H1427" s="90" t="s">
        <v>1103</v>
      </c>
      <c r="I1427" s="14" t="s">
        <v>408</v>
      </c>
    </row>
    <row r="1428" spans="1:9" ht="25.5">
      <c r="A1428" s="15" t="s">
        <v>1492</v>
      </c>
      <c r="D1428" s="5" t="s">
        <v>1432</v>
      </c>
      <c r="E1428" s="17">
        <v>2</v>
      </c>
      <c r="F1428" s="5" t="s">
        <v>1328</v>
      </c>
      <c r="G1428" s="6">
        <v>584.01</v>
      </c>
      <c r="H1428" s="6">
        <f aca="true" t="shared" si="53" ref="H1428:H1434">SUM(E1428*G1428)</f>
        <v>1168.02</v>
      </c>
      <c r="I1428" s="6">
        <v>600</v>
      </c>
    </row>
    <row r="1429" spans="1:8" ht="12.75">
      <c r="A1429" s="15" t="s">
        <v>1652</v>
      </c>
      <c r="D1429" s="5" t="s">
        <v>1433</v>
      </c>
      <c r="E1429" s="17">
        <v>6</v>
      </c>
      <c r="F1429" s="5" t="s">
        <v>2379</v>
      </c>
      <c r="G1429" s="6">
        <v>55.62</v>
      </c>
      <c r="H1429" s="6">
        <f t="shared" si="53"/>
        <v>333.71999999999997</v>
      </c>
    </row>
    <row r="1430" spans="1:9" s="29" customFormat="1" ht="38.25">
      <c r="A1430" s="15" t="s">
        <v>1898</v>
      </c>
      <c r="B1430" s="15"/>
      <c r="C1430" s="15"/>
      <c r="D1430" s="5" t="s">
        <v>1434</v>
      </c>
      <c r="E1430" s="17">
        <v>6</v>
      </c>
      <c r="F1430" s="5" t="s">
        <v>2379</v>
      </c>
      <c r="G1430" s="6">
        <v>3337.2</v>
      </c>
      <c r="H1430" s="6">
        <f t="shared" si="53"/>
        <v>20023.199999999997</v>
      </c>
      <c r="I1430" s="6">
        <v>3400</v>
      </c>
    </row>
    <row r="1431" spans="1:9" ht="38.25">
      <c r="A1431" s="15" t="s">
        <v>1217</v>
      </c>
      <c r="D1431" s="5" t="s">
        <v>1435</v>
      </c>
      <c r="E1431" s="17">
        <v>1</v>
      </c>
      <c r="G1431" s="6">
        <v>3337.2</v>
      </c>
      <c r="H1431" s="6">
        <f t="shared" si="53"/>
        <v>3337.2</v>
      </c>
      <c r="I1431" s="6">
        <v>3400</v>
      </c>
    </row>
    <row r="1432" spans="1:9" s="29" customFormat="1" ht="12.75">
      <c r="A1432" s="15" t="s">
        <v>1437</v>
      </c>
      <c r="B1432" s="15"/>
      <c r="C1432" s="15"/>
      <c r="D1432" s="5" t="s">
        <v>1436</v>
      </c>
      <c r="E1432" s="17">
        <v>2</v>
      </c>
      <c r="F1432" s="5"/>
      <c r="G1432" s="6">
        <v>88.99</v>
      </c>
      <c r="H1432" s="6">
        <f t="shared" si="53"/>
        <v>177.98</v>
      </c>
      <c r="I1432" s="6">
        <v>100</v>
      </c>
    </row>
    <row r="1433" spans="1:9" ht="25.5">
      <c r="A1433" s="15" t="s">
        <v>1899</v>
      </c>
      <c r="B1433" s="15" t="s">
        <v>1897</v>
      </c>
      <c r="D1433" s="5" t="s">
        <v>1438</v>
      </c>
      <c r="E1433" s="17">
        <v>1</v>
      </c>
      <c r="F1433" s="5" t="s">
        <v>788</v>
      </c>
      <c r="G1433" s="6">
        <v>945.54</v>
      </c>
      <c r="H1433" s="6">
        <f t="shared" si="53"/>
        <v>945.54</v>
      </c>
      <c r="I1433" s="6">
        <v>1000</v>
      </c>
    </row>
    <row r="1434" spans="1:9" ht="25.5">
      <c r="A1434" s="15" t="s">
        <v>552</v>
      </c>
      <c r="D1434" s="5" t="s">
        <v>1146</v>
      </c>
      <c r="E1434" s="17">
        <v>1</v>
      </c>
      <c r="G1434" s="6">
        <v>2224.8</v>
      </c>
      <c r="H1434" s="6">
        <f t="shared" si="53"/>
        <v>2224.8</v>
      </c>
      <c r="I1434" s="6">
        <v>2250</v>
      </c>
    </row>
    <row r="1435" spans="1:9" ht="12.75">
      <c r="A1435" s="20" t="s">
        <v>1876</v>
      </c>
      <c r="B1435" s="20"/>
      <c r="C1435" s="20"/>
      <c r="D1435" s="21"/>
      <c r="E1435" s="22"/>
      <c r="F1435" s="21"/>
      <c r="G1435" s="23"/>
      <c r="H1435" s="23">
        <f>SUM(H1428:H1434)</f>
        <v>28210.46</v>
      </c>
      <c r="I1435" s="23"/>
    </row>
    <row r="1436" spans="1:9" ht="12.75">
      <c r="A1436" s="24"/>
      <c r="B1436" s="24"/>
      <c r="C1436" s="24"/>
      <c r="G1436" s="54"/>
      <c r="H1436" s="34"/>
      <c r="I1436" s="55"/>
    </row>
    <row r="1437" spans="1:9" ht="23.25">
      <c r="A1437" s="4" t="s">
        <v>60</v>
      </c>
      <c r="B1437" s="141" t="s">
        <v>231</v>
      </c>
      <c r="C1437" s="142"/>
      <c r="G1437" s="115" t="s">
        <v>229</v>
      </c>
      <c r="H1437" s="116"/>
      <c r="I1437" s="55"/>
    </row>
    <row r="1438" spans="1:9" ht="18">
      <c r="A1438" s="10" t="s">
        <v>2184</v>
      </c>
      <c r="B1438" s="143"/>
      <c r="C1438" s="144"/>
      <c r="E1438" s="6"/>
      <c r="F1438" s="1"/>
      <c r="G1438" s="121" t="s">
        <v>1102</v>
      </c>
      <c r="H1438" s="122"/>
      <c r="I1438" s="11" t="s">
        <v>644</v>
      </c>
    </row>
    <row r="1439" spans="1:9" s="29" customFormat="1" ht="12.75">
      <c r="A1439" s="91" t="s">
        <v>409</v>
      </c>
      <c r="B1439" s="88" t="s">
        <v>197</v>
      </c>
      <c r="C1439" s="88" t="s">
        <v>1510</v>
      </c>
      <c r="D1439" s="89" t="s">
        <v>406</v>
      </c>
      <c r="E1439" s="89" t="s">
        <v>2233</v>
      </c>
      <c r="F1439" s="89" t="s">
        <v>407</v>
      </c>
      <c r="G1439" s="90" t="s">
        <v>644</v>
      </c>
      <c r="H1439" s="90" t="s">
        <v>1103</v>
      </c>
      <c r="I1439" s="14" t="s">
        <v>408</v>
      </c>
    </row>
    <row r="1440" spans="1:9" ht="12.75">
      <c r="A1440" s="15" t="s">
        <v>1440</v>
      </c>
      <c r="D1440" s="5" t="s">
        <v>1439</v>
      </c>
      <c r="E1440" s="17">
        <v>3</v>
      </c>
      <c r="F1440" s="5" t="s">
        <v>1328</v>
      </c>
      <c r="G1440" s="6">
        <v>556.2</v>
      </c>
      <c r="H1440" s="6">
        <f aca="true" t="shared" si="54" ref="H1440:H1446">SUM(E1440*G1440)</f>
        <v>1668.6000000000001</v>
      </c>
      <c r="I1440" s="6">
        <v>575</v>
      </c>
    </row>
    <row r="1441" spans="1:9" ht="12.75">
      <c r="A1441" s="15" t="s">
        <v>1218</v>
      </c>
      <c r="D1441" s="5" t="s">
        <v>1441</v>
      </c>
      <c r="E1441" s="17">
        <v>1</v>
      </c>
      <c r="G1441" s="6">
        <v>1891.08</v>
      </c>
      <c r="H1441" s="6">
        <f t="shared" si="54"/>
        <v>1891.08</v>
      </c>
      <c r="I1441" s="6">
        <v>1900</v>
      </c>
    </row>
    <row r="1442" spans="1:8" ht="12.75">
      <c r="A1442" s="15" t="s">
        <v>1443</v>
      </c>
      <c r="D1442" s="5" t="s">
        <v>1442</v>
      </c>
      <c r="E1442" s="17">
        <v>36</v>
      </c>
      <c r="F1442" s="5" t="s">
        <v>2379</v>
      </c>
      <c r="G1442" s="6">
        <v>11.12</v>
      </c>
      <c r="H1442" s="6">
        <f t="shared" si="54"/>
        <v>400.32</v>
      </c>
    </row>
    <row r="1443" spans="1:8" ht="12.75">
      <c r="A1443" s="15" t="s">
        <v>957</v>
      </c>
      <c r="D1443" s="5" t="s">
        <v>1444</v>
      </c>
      <c r="E1443" s="17">
        <v>24</v>
      </c>
      <c r="F1443" s="5" t="s">
        <v>2379</v>
      </c>
      <c r="G1443" s="6">
        <v>27.81</v>
      </c>
      <c r="H1443" s="6">
        <f t="shared" si="54"/>
        <v>667.4399999999999</v>
      </c>
    </row>
    <row r="1444" spans="1:8" ht="12.75">
      <c r="A1444" s="15" t="s">
        <v>1527</v>
      </c>
      <c r="D1444" s="5" t="s">
        <v>1445</v>
      </c>
      <c r="E1444" s="17">
        <v>20</v>
      </c>
      <c r="G1444" s="6">
        <v>11.12</v>
      </c>
      <c r="H1444" s="6">
        <f t="shared" si="54"/>
        <v>222.39999999999998</v>
      </c>
    </row>
    <row r="1445" spans="1:8" ht="26.25" customHeight="1">
      <c r="A1445" s="15" t="s">
        <v>1529</v>
      </c>
      <c r="D1445" s="5" t="s">
        <v>1528</v>
      </c>
      <c r="E1445" s="17">
        <v>30</v>
      </c>
      <c r="F1445" s="5" t="s">
        <v>2379</v>
      </c>
      <c r="G1445" s="6">
        <v>50.06</v>
      </c>
      <c r="H1445" s="6">
        <f t="shared" si="54"/>
        <v>1501.8000000000002</v>
      </c>
    </row>
    <row r="1446" spans="1:9" ht="25.5">
      <c r="A1446" s="15" t="s">
        <v>553</v>
      </c>
      <c r="D1446" s="5" t="s">
        <v>1530</v>
      </c>
      <c r="E1446" s="17">
        <v>1</v>
      </c>
      <c r="F1446" s="5" t="s">
        <v>1328</v>
      </c>
      <c r="G1446" s="6">
        <v>250000</v>
      </c>
      <c r="H1446" s="6">
        <f t="shared" si="54"/>
        <v>250000</v>
      </c>
      <c r="I1446" s="6">
        <v>250000</v>
      </c>
    </row>
    <row r="1447" spans="1:9" ht="23.25">
      <c r="A1447" s="4" t="s">
        <v>60</v>
      </c>
      <c r="B1447" s="141" t="s">
        <v>231</v>
      </c>
      <c r="C1447" s="142"/>
      <c r="G1447" s="115" t="s">
        <v>229</v>
      </c>
      <c r="H1447" s="116"/>
      <c r="I1447" s="55"/>
    </row>
    <row r="1448" spans="1:9" ht="30.75">
      <c r="A1448" s="10" t="s">
        <v>225</v>
      </c>
      <c r="B1448" s="143"/>
      <c r="C1448" s="144"/>
      <c r="E1448" s="6"/>
      <c r="F1448" s="1"/>
      <c r="G1448" s="121" t="s">
        <v>1102</v>
      </c>
      <c r="H1448" s="122"/>
      <c r="I1448" s="11" t="s">
        <v>644</v>
      </c>
    </row>
    <row r="1449" spans="1:9" s="29" customFormat="1" ht="12.75">
      <c r="A1449" s="91" t="s">
        <v>409</v>
      </c>
      <c r="B1449" s="88" t="s">
        <v>197</v>
      </c>
      <c r="C1449" s="88" t="s">
        <v>1510</v>
      </c>
      <c r="D1449" s="89" t="s">
        <v>406</v>
      </c>
      <c r="E1449" s="89" t="s">
        <v>2233</v>
      </c>
      <c r="F1449" s="89" t="s">
        <v>407</v>
      </c>
      <c r="G1449" s="90" t="s">
        <v>644</v>
      </c>
      <c r="H1449" s="90" t="s">
        <v>1103</v>
      </c>
      <c r="I1449" s="14" t="s">
        <v>408</v>
      </c>
    </row>
    <row r="1450" spans="1:9" ht="12.75">
      <c r="A1450" s="15" t="s">
        <v>435</v>
      </c>
      <c r="D1450" s="5" t="s">
        <v>1531</v>
      </c>
      <c r="E1450" s="17">
        <v>12</v>
      </c>
      <c r="F1450" s="5" t="s">
        <v>2397</v>
      </c>
      <c r="G1450" s="6">
        <v>463.5</v>
      </c>
      <c r="H1450" s="6">
        <f>SUM(E1450*G1450)</f>
        <v>5562</v>
      </c>
      <c r="I1450" s="6">
        <v>475</v>
      </c>
    </row>
    <row r="1451" spans="1:9" ht="12.75">
      <c r="A1451" s="15" t="s">
        <v>958</v>
      </c>
      <c r="D1451" s="5" t="s">
        <v>1409</v>
      </c>
      <c r="E1451" s="17">
        <v>1</v>
      </c>
      <c r="G1451" s="6">
        <v>5459</v>
      </c>
      <c r="H1451" s="6">
        <f>SUM(E1451*G1451)</f>
        <v>5459</v>
      </c>
      <c r="I1451" s="6">
        <v>5500</v>
      </c>
    </row>
    <row r="1452" spans="1:9" ht="12.75">
      <c r="A1452" s="20" t="s">
        <v>1876</v>
      </c>
      <c r="B1452" s="20"/>
      <c r="C1452" s="20"/>
      <c r="D1452" s="21"/>
      <c r="E1452" s="22"/>
      <c r="F1452" s="21"/>
      <c r="G1452" s="23"/>
      <c r="H1452" s="23">
        <f>SUM(H1440:H1451)</f>
        <v>267372.64</v>
      </c>
      <c r="I1452" s="23"/>
    </row>
    <row r="1453" spans="1:8" ht="23.25">
      <c r="A1453" s="4" t="s">
        <v>60</v>
      </c>
      <c r="B1453" s="141" t="s">
        <v>231</v>
      </c>
      <c r="C1453" s="142"/>
      <c r="G1453" s="117" t="s">
        <v>229</v>
      </c>
      <c r="H1453" s="118"/>
    </row>
    <row r="1454" spans="1:8" ht="18">
      <c r="A1454" s="10" t="s">
        <v>2107</v>
      </c>
      <c r="B1454" s="145"/>
      <c r="C1454" s="146"/>
      <c r="E1454" s="6"/>
      <c r="F1454" s="7"/>
      <c r="G1454" s="119"/>
      <c r="H1454" s="120"/>
    </row>
    <row r="1455" spans="1:9" ht="25.5">
      <c r="A1455" s="51" t="s">
        <v>1532</v>
      </c>
      <c r="B1455" s="143"/>
      <c r="C1455" s="144"/>
      <c r="E1455" s="6"/>
      <c r="F1455" s="1"/>
      <c r="G1455" s="121" t="s">
        <v>1102</v>
      </c>
      <c r="H1455" s="122"/>
      <c r="I1455" s="11" t="s">
        <v>644</v>
      </c>
    </row>
    <row r="1456" spans="1:9" ht="12.75">
      <c r="A1456" s="91" t="s">
        <v>409</v>
      </c>
      <c r="B1456" s="88" t="s">
        <v>197</v>
      </c>
      <c r="C1456" s="88" t="s">
        <v>1510</v>
      </c>
      <c r="D1456" s="89" t="s">
        <v>406</v>
      </c>
      <c r="E1456" s="89" t="s">
        <v>2233</v>
      </c>
      <c r="F1456" s="89" t="s">
        <v>407</v>
      </c>
      <c r="G1456" s="90" t="s">
        <v>644</v>
      </c>
      <c r="H1456" s="90" t="s">
        <v>1103</v>
      </c>
      <c r="I1456" s="14" t="s">
        <v>408</v>
      </c>
    </row>
    <row r="1457" spans="1:8" ht="25.5">
      <c r="A1457" s="15" t="s">
        <v>1053</v>
      </c>
      <c r="D1457" s="5" t="s">
        <v>1533</v>
      </c>
      <c r="E1457" s="17">
        <v>50</v>
      </c>
      <c r="G1457" s="6">
        <v>44.5</v>
      </c>
      <c r="H1457" s="6">
        <f aca="true" t="shared" si="55" ref="H1457:H1477">SUM(E1457*G1457)</f>
        <v>2225</v>
      </c>
    </row>
    <row r="1458" spans="1:8" ht="25.5">
      <c r="A1458" s="15" t="s">
        <v>1535</v>
      </c>
      <c r="D1458" s="5" t="s">
        <v>1534</v>
      </c>
      <c r="E1458" s="17">
        <v>50</v>
      </c>
      <c r="G1458" s="6">
        <v>38.93</v>
      </c>
      <c r="H1458" s="6">
        <f t="shared" si="55"/>
        <v>1946.5</v>
      </c>
    </row>
    <row r="1459" spans="1:9" ht="12.75">
      <c r="A1459" s="15" t="s">
        <v>1901</v>
      </c>
      <c r="B1459" s="15" t="s">
        <v>1900</v>
      </c>
      <c r="D1459" s="5" t="s">
        <v>1536</v>
      </c>
      <c r="E1459" s="17">
        <v>1</v>
      </c>
      <c r="G1459" s="6">
        <v>5005.8</v>
      </c>
      <c r="H1459" s="6">
        <f t="shared" si="55"/>
        <v>5005.8</v>
      </c>
      <c r="I1459" s="6">
        <v>5100</v>
      </c>
    </row>
    <row r="1460" spans="1:9" ht="25.5">
      <c r="A1460" s="15" t="s">
        <v>1538</v>
      </c>
      <c r="D1460" s="5" t="s">
        <v>1537</v>
      </c>
      <c r="E1460" s="17">
        <v>1</v>
      </c>
      <c r="G1460" s="6">
        <v>667.44</v>
      </c>
      <c r="H1460" s="6">
        <f t="shared" si="55"/>
        <v>667.44</v>
      </c>
      <c r="I1460" s="6">
        <v>675</v>
      </c>
    </row>
    <row r="1461" spans="1:8" ht="12.75">
      <c r="A1461" s="15" t="s">
        <v>1540</v>
      </c>
      <c r="D1461" s="5" t="s">
        <v>1539</v>
      </c>
      <c r="E1461" s="17">
        <v>10</v>
      </c>
      <c r="G1461" s="6">
        <v>33.37</v>
      </c>
      <c r="H1461" s="6">
        <f t="shared" si="55"/>
        <v>333.7</v>
      </c>
    </row>
    <row r="1462" spans="1:9" s="29" customFormat="1" ht="12.75">
      <c r="A1462" s="15" t="s">
        <v>1585</v>
      </c>
      <c r="B1462" s="15"/>
      <c r="C1462" s="15"/>
      <c r="D1462" s="5" t="s">
        <v>1541</v>
      </c>
      <c r="E1462" s="17">
        <v>25</v>
      </c>
      <c r="F1462" s="5" t="s">
        <v>2378</v>
      </c>
      <c r="G1462" s="6">
        <v>16.69</v>
      </c>
      <c r="H1462" s="6">
        <f t="shared" si="55"/>
        <v>417.25000000000006</v>
      </c>
      <c r="I1462" s="6"/>
    </row>
    <row r="1463" spans="1:8" ht="12.75">
      <c r="A1463" s="15" t="s">
        <v>1587</v>
      </c>
      <c r="D1463" s="5" t="s">
        <v>1586</v>
      </c>
      <c r="E1463" s="17">
        <v>25</v>
      </c>
      <c r="F1463" s="5" t="s">
        <v>2378</v>
      </c>
      <c r="G1463" s="6">
        <v>16.69</v>
      </c>
      <c r="H1463" s="6">
        <f t="shared" si="55"/>
        <v>417.25000000000006</v>
      </c>
    </row>
    <row r="1464" spans="1:9" ht="12.75">
      <c r="A1464" s="15" t="s">
        <v>1589</v>
      </c>
      <c r="D1464" s="5" t="s">
        <v>1588</v>
      </c>
      <c r="E1464" s="17">
        <v>2</v>
      </c>
      <c r="G1464" s="6">
        <v>444.96</v>
      </c>
      <c r="H1464" s="6">
        <f t="shared" si="55"/>
        <v>889.92</v>
      </c>
      <c r="I1464" s="6">
        <v>450</v>
      </c>
    </row>
    <row r="1465" spans="1:8" ht="12.75">
      <c r="A1465" s="15" t="s">
        <v>1591</v>
      </c>
      <c r="D1465" s="5" t="s">
        <v>1590</v>
      </c>
      <c r="E1465" s="17">
        <v>6</v>
      </c>
      <c r="G1465" s="6">
        <v>13.35</v>
      </c>
      <c r="H1465" s="6">
        <f t="shared" si="55"/>
        <v>80.1</v>
      </c>
    </row>
    <row r="1466" spans="1:9" ht="12.75">
      <c r="A1466" s="15" t="s">
        <v>1593</v>
      </c>
      <c r="D1466" s="5" t="s">
        <v>1592</v>
      </c>
      <c r="E1466" s="17">
        <v>1</v>
      </c>
      <c r="G1466" s="6">
        <v>189.11</v>
      </c>
      <c r="H1466" s="6">
        <f t="shared" si="55"/>
        <v>189.11</v>
      </c>
      <c r="I1466" s="6">
        <v>200</v>
      </c>
    </row>
    <row r="1467" spans="1:9" ht="12.75">
      <c r="A1467" s="15" t="s">
        <v>1902</v>
      </c>
      <c r="D1467" s="5" t="s">
        <v>1594</v>
      </c>
      <c r="E1467" s="17">
        <v>1</v>
      </c>
      <c r="G1467" s="6">
        <v>834.3</v>
      </c>
      <c r="H1467" s="6">
        <f t="shared" si="55"/>
        <v>834.3</v>
      </c>
      <c r="I1467" s="6">
        <v>850</v>
      </c>
    </row>
    <row r="1468" spans="1:9" ht="12.75">
      <c r="A1468" s="15" t="s">
        <v>1596</v>
      </c>
      <c r="D1468" s="5" t="s">
        <v>1595</v>
      </c>
      <c r="E1468" s="17">
        <v>2</v>
      </c>
      <c r="G1468" s="6">
        <v>88.99</v>
      </c>
      <c r="H1468" s="6">
        <f t="shared" si="55"/>
        <v>177.98</v>
      </c>
      <c r="I1468" s="6">
        <v>90</v>
      </c>
    </row>
    <row r="1469" spans="1:8" ht="12.75">
      <c r="A1469" s="15" t="s">
        <v>1598</v>
      </c>
      <c r="D1469" s="5" t="s">
        <v>1597</v>
      </c>
      <c r="E1469" s="17">
        <v>2</v>
      </c>
      <c r="G1469" s="6">
        <v>55.62</v>
      </c>
      <c r="H1469" s="6">
        <f t="shared" si="55"/>
        <v>111.24</v>
      </c>
    </row>
    <row r="1470" spans="1:9" ht="12.75">
      <c r="A1470" s="15" t="s">
        <v>1959</v>
      </c>
      <c r="D1470" s="5" t="s">
        <v>1599</v>
      </c>
      <c r="E1470" s="17">
        <v>25</v>
      </c>
      <c r="F1470" s="5" t="s">
        <v>2379</v>
      </c>
      <c r="G1470" s="6">
        <v>111.24</v>
      </c>
      <c r="H1470" s="6">
        <f t="shared" si="55"/>
        <v>2781</v>
      </c>
      <c r="I1470" s="6">
        <v>120</v>
      </c>
    </row>
    <row r="1471" spans="1:8" ht="12.75">
      <c r="A1471" s="15" t="s">
        <v>959</v>
      </c>
      <c r="D1471" s="5" t="s">
        <v>960</v>
      </c>
      <c r="E1471" s="17">
        <v>1</v>
      </c>
      <c r="G1471" s="6">
        <v>44.5</v>
      </c>
      <c r="H1471" s="6">
        <f t="shared" si="55"/>
        <v>44.5</v>
      </c>
    </row>
    <row r="1472" spans="1:9" ht="12.75">
      <c r="A1472" s="15" t="s">
        <v>1447</v>
      </c>
      <c r="D1472" s="5" t="s">
        <v>1839</v>
      </c>
      <c r="E1472" s="17">
        <v>20</v>
      </c>
      <c r="G1472" s="6">
        <v>133.49</v>
      </c>
      <c r="H1472" s="6">
        <f t="shared" si="55"/>
        <v>2669.8</v>
      </c>
      <c r="I1472" s="6">
        <v>135</v>
      </c>
    </row>
    <row r="1473" spans="1:9" ht="12.75">
      <c r="A1473" s="15" t="s">
        <v>800</v>
      </c>
      <c r="D1473" s="5" t="s">
        <v>1840</v>
      </c>
      <c r="E1473" s="17">
        <v>2</v>
      </c>
      <c r="G1473" s="6">
        <v>889.92</v>
      </c>
      <c r="H1473" s="6">
        <f t="shared" si="55"/>
        <v>1779.84</v>
      </c>
      <c r="I1473" s="6">
        <v>900</v>
      </c>
    </row>
    <row r="1474" spans="1:9" ht="25.5">
      <c r="A1474" s="15" t="s">
        <v>554</v>
      </c>
      <c r="D1474" s="5" t="s">
        <v>1841</v>
      </c>
      <c r="E1474" s="17">
        <v>1</v>
      </c>
      <c r="F1474" s="5" t="s">
        <v>788</v>
      </c>
      <c r="G1474" s="6">
        <v>3337.2</v>
      </c>
      <c r="H1474" s="6">
        <f t="shared" si="55"/>
        <v>3337.2</v>
      </c>
      <c r="I1474" s="6">
        <v>3400</v>
      </c>
    </row>
    <row r="1475" spans="1:8" ht="12.75">
      <c r="A1475" s="15" t="s">
        <v>1843</v>
      </c>
      <c r="D1475" s="5" t="s">
        <v>1842</v>
      </c>
      <c r="E1475" s="17">
        <v>10</v>
      </c>
      <c r="G1475" s="6">
        <v>44.5</v>
      </c>
      <c r="H1475" s="6">
        <f t="shared" si="55"/>
        <v>445</v>
      </c>
    </row>
    <row r="1476" spans="1:8" ht="12.75">
      <c r="A1476" s="15" t="s">
        <v>1845</v>
      </c>
      <c r="D1476" s="5" t="s">
        <v>1844</v>
      </c>
      <c r="E1476" s="17">
        <v>5</v>
      </c>
      <c r="G1476" s="6">
        <v>22.25</v>
      </c>
      <c r="H1476" s="6">
        <f t="shared" si="55"/>
        <v>111.25</v>
      </c>
    </row>
    <row r="1477" spans="1:9" ht="12.75">
      <c r="A1477" s="15" t="s">
        <v>1847</v>
      </c>
      <c r="D1477" s="5" t="s">
        <v>1846</v>
      </c>
      <c r="E1477" s="17">
        <v>10</v>
      </c>
      <c r="G1477" s="6">
        <v>111.24</v>
      </c>
      <c r="H1477" s="6">
        <f t="shared" si="55"/>
        <v>1112.3999999999999</v>
      </c>
      <c r="I1477" s="6">
        <v>115</v>
      </c>
    </row>
    <row r="1478" spans="1:8" ht="23.25">
      <c r="A1478" s="4" t="s">
        <v>60</v>
      </c>
      <c r="B1478" s="141" t="s">
        <v>231</v>
      </c>
      <c r="C1478" s="142"/>
      <c r="G1478" s="117" t="s">
        <v>229</v>
      </c>
      <c r="H1478" s="118"/>
    </row>
    <row r="1479" spans="1:8" ht="18">
      <c r="A1479" s="10" t="s">
        <v>226</v>
      </c>
      <c r="B1479" s="145"/>
      <c r="C1479" s="146"/>
      <c r="E1479" s="6"/>
      <c r="F1479" s="7"/>
      <c r="G1479" s="119"/>
      <c r="H1479" s="120"/>
    </row>
    <row r="1480" spans="1:9" ht="25.5">
      <c r="A1480" s="51" t="s">
        <v>1532</v>
      </c>
      <c r="B1480" s="143"/>
      <c r="C1480" s="144"/>
      <c r="E1480" s="6"/>
      <c r="F1480" s="1"/>
      <c r="G1480" s="121" t="s">
        <v>1102</v>
      </c>
      <c r="H1480" s="122"/>
      <c r="I1480" s="11" t="s">
        <v>644</v>
      </c>
    </row>
    <row r="1481" spans="1:9" ht="12.75">
      <c r="A1481" s="91" t="s">
        <v>409</v>
      </c>
      <c r="B1481" s="88" t="s">
        <v>197</v>
      </c>
      <c r="C1481" s="88" t="s">
        <v>1510</v>
      </c>
      <c r="D1481" s="89" t="s">
        <v>406</v>
      </c>
      <c r="E1481" s="89" t="s">
        <v>2233</v>
      </c>
      <c r="F1481" s="89" t="s">
        <v>407</v>
      </c>
      <c r="G1481" s="90" t="s">
        <v>644</v>
      </c>
      <c r="H1481" s="90" t="s">
        <v>1103</v>
      </c>
      <c r="I1481" s="14" t="s">
        <v>408</v>
      </c>
    </row>
    <row r="1482" spans="1:9" ht="25.5">
      <c r="A1482" s="15" t="s">
        <v>2296</v>
      </c>
      <c r="D1482" s="5" t="s">
        <v>319</v>
      </c>
      <c r="E1482" s="17">
        <v>4</v>
      </c>
      <c r="G1482" s="6">
        <v>333.72</v>
      </c>
      <c r="H1482" s="6">
        <f>SUM(E1482*G1482)</f>
        <v>1334.88</v>
      </c>
      <c r="I1482" s="6">
        <v>350</v>
      </c>
    </row>
    <row r="1483" spans="1:8" ht="25.5">
      <c r="A1483" s="15" t="s">
        <v>555</v>
      </c>
      <c r="D1483" s="5" t="s">
        <v>436</v>
      </c>
      <c r="E1483" s="17">
        <v>1000</v>
      </c>
      <c r="F1483" s="5" t="s">
        <v>2397</v>
      </c>
      <c r="G1483" s="6">
        <v>1.11</v>
      </c>
      <c r="H1483" s="6">
        <f>SUM(E1483*G1483)</f>
        <v>1110</v>
      </c>
    </row>
    <row r="1484" spans="1:8" ht="25.5">
      <c r="A1484" s="15" t="s">
        <v>556</v>
      </c>
      <c r="D1484" s="5" t="s">
        <v>437</v>
      </c>
      <c r="E1484" s="17">
        <v>1000</v>
      </c>
      <c r="F1484" s="5" t="s">
        <v>2397</v>
      </c>
      <c r="G1484" s="6">
        <v>2.22</v>
      </c>
      <c r="H1484" s="6">
        <f>SUM(E1484*G1484)</f>
        <v>2220</v>
      </c>
    </row>
    <row r="1485" spans="1:8" ht="12.75" customHeight="1">
      <c r="A1485" s="15" t="s">
        <v>2180</v>
      </c>
      <c r="D1485" s="5" t="s">
        <v>2178</v>
      </c>
      <c r="E1485" s="17">
        <v>6</v>
      </c>
      <c r="F1485" s="5" t="s">
        <v>1464</v>
      </c>
      <c r="G1485" s="6">
        <v>350</v>
      </c>
      <c r="H1485" s="6">
        <f>SUM(E1485*G1485)</f>
        <v>2100</v>
      </c>
    </row>
    <row r="1486" spans="1:8" ht="12.75">
      <c r="A1486" s="15" t="s">
        <v>151</v>
      </c>
      <c r="D1486" s="5" t="s">
        <v>2179</v>
      </c>
      <c r="E1486" s="17">
        <v>6</v>
      </c>
      <c r="F1486" s="5" t="s">
        <v>1464</v>
      </c>
      <c r="G1486" s="6">
        <v>80</v>
      </c>
      <c r="H1486" s="6">
        <f>SUM(E1486*G1486)</f>
        <v>480</v>
      </c>
    </row>
    <row r="1487" spans="1:9" ht="12.75">
      <c r="A1487" s="20" t="s">
        <v>1876</v>
      </c>
      <c r="B1487" s="20"/>
      <c r="C1487" s="20"/>
      <c r="D1487" s="21"/>
      <c r="E1487" s="22"/>
      <c r="F1487" s="21"/>
      <c r="G1487" s="23"/>
      <c r="H1487" s="23">
        <f>SUM(H1457:H1486)</f>
        <v>32821.46000000001</v>
      </c>
      <c r="I1487" s="23"/>
    </row>
    <row r="1488" spans="1:9" ht="23.25">
      <c r="A1488" s="4" t="s">
        <v>60</v>
      </c>
      <c r="B1488" s="141" t="s">
        <v>231</v>
      </c>
      <c r="C1488" s="142"/>
      <c r="G1488" s="115" t="s">
        <v>229</v>
      </c>
      <c r="H1488" s="116"/>
      <c r="I1488" s="55"/>
    </row>
    <row r="1489" spans="1:9" ht="18">
      <c r="A1489" s="10" t="s">
        <v>2108</v>
      </c>
      <c r="B1489" s="143"/>
      <c r="C1489" s="144"/>
      <c r="E1489" s="6"/>
      <c r="F1489" s="1"/>
      <c r="G1489" s="121" t="s">
        <v>1102</v>
      </c>
      <c r="H1489" s="122"/>
      <c r="I1489" s="11" t="s">
        <v>644</v>
      </c>
    </row>
    <row r="1490" spans="1:9" ht="12.75">
      <c r="A1490" s="91" t="s">
        <v>409</v>
      </c>
      <c r="B1490" s="88" t="s">
        <v>197</v>
      </c>
      <c r="C1490" s="88" t="s">
        <v>1510</v>
      </c>
      <c r="D1490" s="89" t="s">
        <v>406</v>
      </c>
      <c r="E1490" s="89" t="s">
        <v>2233</v>
      </c>
      <c r="F1490" s="89" t="s">
        <v>407</v>
      </c>
      <c r="G1490" s="90" t="s">
        <v>644</v>
      </c>
      <c r="H1490" s="90" t="s">
        <v>1103</v>
      </c>
      <c r="I1490" s="14" t="s">
        <v>408</v>
      </c>
    </row>
    <row r="1491" spans="1:8" ht="12.75">
      <c r="A1491" s="15" t="s">
        <v>557</v>
      </c>
      <c r="D1491" s="5" t="s">
        <v>1848</v>
      </c>
      <c r="E1491" s="17">
        <v>1</v>
      </c>
      <c r="G1491" s="6">
        <v>53.4</v>
      </c>
      <c r="H1491" s="6">
        <f aca="true" t="shared" si="56" ref="H1491:H1507">SUM(E1491*G1491)</f>
        <v>53.4</v>
      </c>
    </row>
    <row r="1492" spans="1:8" ht="12.75">
      <c r="A1492" s="15" t="s">
        <v>1850</v>
      </c>
      <c r="D1492" s="5" t="s">
        <v>1849</v>
      </c>
      <c r="E1492" s="17">
        <v>6</v>
      </c>
      <c r="G1492" s="6">
        <v>11.12</v>
      </c>
      <c r="H1492" s="6">
        <f t="shared" si="56"/>
        <v>66.72</v>
      </c>
    </row>
    <row r="1493" spans="1:8" ht="12.75">
      <c r="A1493" s="15" t="s">
        <v>558</v>
      </c>
      <c r="D1493" s="5" t="s">
        <v>1851</v>
      </c>
      <c r="E1493" s="17">
        <v>1</v>
      </c>
      <c r="G1493" s="6">
        <v>22.25</v>
      </c>
      <c r="H1493" s="6">
        <f t="shared" si="56"/>
        <v>22.25</v>
      </c>
    </row>
    <row r="1494" spans="1:8" ht="38.25">
      <c r="A1494" s="15" t="s">
        <v>623</v>
      </c>
      <c r="D1494" s="5" t="s">
        <v>1852</v>
      </c>
      <c r="E1494" s="17">
        <v>20</v>
      </c>
      <c r="F1494" s="5" t="s">
        <v>788</v>
      </c>
      <c r="G1494" s="6">
        <v>8.9</v>
      </c>
      <c r="H1494" s="6">
        <f t="shared" si="56"/>
        <v>178</v>
      </c>
    </row>
    <row r="1495" spans="1:8" ht="12.75">
      <c r="A1495" s="15" t="s">
        <v>1854</v>
      </c>
      <c r="D1495" s="5" t="s">
        <v>1853</v>
      </c>
      <c r="E1495" s="17">
        <v>1</v>
      </c>
      <c r="G1495" s="6">
        <v>22.25</v>
      </c>
      <c r="H1495" s="6">
        <f t="shared" si="56"/>
        <v>22.25</v>
      </c>
    </row>
    <row r="1496" spans="1:8" ht="25.5">
      <c r="A1496" s="15" t="s">
        <v>165</v>
      </c>
      <c r="D1496" s="5" t="s">
        <v>1855</v>
      </c>
      <c r="E1496" s="17">
        <v>1</v>
      </c>
      <c r="G1496" s="6">
        <v>55.62</v>
      </c>
      <c r="H1496" s="6">
        <f t="shared" si="56"/>
        <v>55.62</v>
      </c>
    </row>
    <row r="1497" spans="1:8" ht="12.75">
      <c r="A1497" s="15" t="s">
        <v>559</v>
      </c>
      <c r="D1497" s="5" t="s">
        <v>1856</v>
      </c>
      <c r="E1497" s="17">
        <v>1</v>
      </c>
      <c r="G1497" s="6">
        <v>55.62</v>
      </c>
      <c r="H1497" s="6">
        <f t="shared" si="56"/>
        <v>55.62</v>
      </c>
    </row>
    <row r="1498" spans="1:8" ht="12.75">
      <c r="A1498" s="15" t="s">
        <v>2122</v>
      </c>
      <c r="D1498" s="5" t="s">
        <v>2121</v>
      </c>
      <c r="E1498" s="17">
        <v>1</v>
      </c>
      <c r="G1498" s="6">
        <v>44.5</v>
      </c>
      <c r="H1498" s="6">
        <f t="shared" si="56"/>
        <v>44.5</v>
      </c>
    </row>
    <row r="1499" spans="1:9" ht="38.25">
      <c r="A1499" s="15" t="s">
        <v>1903</v>
      </c>
      <c r="D1499" s="5" t="s">
        <v>2123</v>
      </c>
      <c r="E1499" s="17">
        <v>1</v>
      </c>
      <c r="G1499" s="6">
        <v>778.68</v>
      </c>
      <c r="H1499" s="6">
        <f t="shared" si="56"/>
        <v>778.68</v>
      </c>
      <c r="I1499" s="6">
        <v>800</v>
      </c>
    </row>
    <row r="1500" spans="1:8" ht="12.75">
      <c r="A1500" s="15" t="s">
        <v>1904</v>
      </c>
      <c r="D1500" s="5" t="s">
        <v>2124</v>
      </c>
      <c r="E1500" s="17">
        <v>1</v>
      </c>
      <c r="G1500" s="6">
        <v>33.37</v>
      </c>
      <c r="H1500" s="6">
        <f t="shared" si="56"/>
        <v>33.37</v>
      </c>
    </row>
    <row r="1501" spans="1:9" s="29" customFormat="1" ht="12.75">
      <c r="A1501" s="15" t="s">
        <v>560</v>
      </c>
      <c r="B1501" s="15"/>
      <c r="C1501" s="15"/>
      <c r="D1501" s="5" t="s">
        <v>2125</v>
      </c>
      <c r="E1501" s="17">
        <v>5</v>
      </c>
      <c r="F1501" s="5"/>
      <c r="G1501" s="6">
        <v>5.56</v>
      </c>
      <c r="H1501" s="6">
        <f t="shared" si="56"/>
        <v>27.799999999999997</v>
      </c>
      <c r="I1501" s="6"/>
    </row>
    <row r="1502" spans="1:8" ht="12.75">
      <c r="A1502" s="15" t="s">
        <v>561</v>
      </c>
      <c r="D1502" s="5" t="s">
        <v>2126</v>
      </c>
      <c r="E1502" s="17">
        <v>1</v>
      </c>
      <c r="G1502" s="6">
        <v>44.5</v>
      </c>
      <c r="H1502" s="6">
        <f t="shared" si="56"/>
        <v>44.5</v>
      </c>
    </row>
    <row r="1503" spans="1:9" ht="12.75">
      <c r="A1503" s="15" t="s">
        <v>562</v>
      </c>
      <c r="D1503" s="5" t="s">
        <v>2127</v>
      </c>
      <c r="E1503" s="17">
        <v>1</v>
      </c>
      <c r="F1503" s="5" t="s">
        <v>788</v>
      </c>
      <c r="G1503" s="6">
        <v>133.49</v>
      </c>
      <c r="H1503" s="6">
        <f t="shared" si="56"/>
        <v>133.49</v>
      </c>
      <c r="I1503" s="6">
        <v>140</v>
      </c>
    </row>
    <row r="1504" spans="1:9" ht="12.75">
      <c r="A1504" s="15" t="s">
        <v>1656</v>
      </c>
      <c r="D1504" s="5" t="s">
        <v>2128</v>
      </c>
      <c r="E1504" s="17">
        <v>1</v>
      </c>
      <c r="F1504" s="5" t="s">
        <v>788</v>
      </c>
      <c r="G1504" s="6">
        <v>294.79</v>
      </c>
      <c r="H1504" s="6">
        <f t="shared" si="56"/>
        <v>294.79</v>
      </c>
      <c r="I1504" s="6">
        <v>300</v>
      </c>
    </row>
    <row r="1505" spans="1:9" s="29" customFormat="1" ht="12.75">
      <c r="A1505" s="15" t="s">
        <v>1657</v>
      </c>
      <c r="B1505" s="15"/>
      <c r="C1505" s="15"/>
      <c r="D1505" s="5" t="s">
        <v>2129</v>
      </c>
      <c r="E1505" s="17">
        <v>2</v>
      </c>
      <c r="F1505" s="5" t="s">
        <v>1658</v>
      </c>
      <c r="G1505" s="6">
        <v>33.37</v>
      </c>
      <c r="H1505" s="6">
        <f t="shared" si="56"/>
        <v>66.74</v>
      </c>
      <c r="I1505" s="6"/>
    </row>
    <row r="1506" spans="1:8" ht="12.75">
      <c r="A1506" s="15" t="s">
        <v>166</v>
      </c>
      <c r="D1506" s="5" t="s">
        <v>2130</v>
      </c>
      <c r="E1506" s="17">
        <v>12</v>
      </c>
      <c r="G1506" s="6">
        <v>2.22</v>
      </c>
      <c r="H1506" s="6">
        <f t="shared" si="56"/>
        <v>26.64</v>
      </c>
    </row>
    <row r="1507" spans="1:8" ht="12.75">
      <c r="A1507" s="15" t="s">
        <v>168</v>
      </c>
      <c r="D1507" s="5" t="s">
        <v>2131</v>
      </c>
      <c r="E1507" s="17">
        <v>1</v>
      </c>
      <c r="G1507" s="6">
        <v>33.37</v>
      </c>
      <c r="H1507" s="6">
        <f t="shared" si="56"/>
        <v>33.37</v>
      </c>
    </row>
    <row r="1508" spans="1:9" ht="23.25">
      <c r="A1508" s="4" t="s">
        <v>60</v>
      </c>
      <c r="B1508" s="141" t="s">
        <v>231</v>
      </c>
      <c r="C1508" s="142"/>
      <c r="G1508" s="115" t="s">
        <v>229</v>
      </c>
      <c r="H1508" s="116"/>
      <c r="I1508" s="55"/>
    </row>
    <row r="1509" spans="1:9" ht="18">
      <c r="A1509" s="10" t="s">
        <v>227</v>
      </c>
      <c r="B1509" s="143"/>
      <c r="C1509" s="144"/>
      <c r="E1509" s="6"/>
      <c r="F1509" s="1"/>
      <c r="G1509" s="121" t="s">
        <v>1102</v>
      </c>
      <c r="H1509" s="122"/>
      <c r="I1509" s="11" t="s">
        <v>644</v>
      </c>
    </row>
    <row r="1510" spans="1:9" ht="12.75">
      <c r="A1510" s="91" t="s">
        <v>409</v>
      </c>
      <c r="B1510" s="88" t="s">
        <v>197</v>
      </c>
      <c r="C1510" s="88" t="s">
        <v>1510</v>
      </c>
      <c r="D1510" s="89" t="s">
        <v>406</v>
      </c>
      <c r="E1510" s="89" t="s">
        <v>2233</v>
      </c>
      <c r="F1510" s="89" t="s">
        <v>407</v>
      </c>
      <c r="G1510" s="90" t="s">
        <v>644</v>
      </c>
      <c r="H1510" s="90" t="s">
        <v>1103</v>
      </c>
      <c r="I1510" s="14" t="s">
        <v>408</v>
      </c>
    </row>
    <row r="1511" spans="1:9" ht="12.75">
      <c r="A1511" s="15" t="s">
        <v>1905</v>
      </c>
      <c r="D1511" s="5" t="s">
        <v>169</v>
      </c>
      <c r="E1511" s="17">
        <v>1</v>
      </c>
      <c r="G1511" s="6">
        <v>111.24</v>
      </c>
      <c r="H1511" s="6">
        <f aca="true" t="shared" si="57" ref="H1511:H1521">SUM(E1511*G1511)</f>
        <v>111.24</v>
      </c>
      <c r="I1511" s="6">
        <v>125</v>
      </c>
    </row>
    <row r="1512" spans="1:8" ht="12.75">
      <c r="A1512" s="15" t="s">
        <v>2297</v>
      </c>
      <c r="D1512" s="5" t="s">
        <v>170</v>
      </c>
      <c r="E1512" s="17">
        <v>4</v>
      </c>
      <c r="G1512" s="6">
        <v>22.25</v>
      </c>
      <c r="H1512" s="6">
        <f t="shared" si="57"/>
        <v>89</v>
      </c>
    </row>
    <row r="1513" spans="1:9" ht="12.75">
      <c r="A1513" s="15" t="s">
        <v>1906</v>
      </c>
      <c r="D1513" s="5" t="s">
        <v>171</v>
      </c>
      <c r="E1513" s="17">
        <v>1</v>
      </c>
      <c r="G1513" s="6">
        <v>1112.4</v>
      </c>
      <c r="H1513" s="6">
        <f t="shared" si="57"/>
        <v>1112.4</v>
      </c>
      <c r="I1513" s="6">
        <v>1125</v>
      </c>
    </row>
    <row r="1514" spans="1:8" ht="38.25">
      <c r="A1514" s="15" t="s">
        <v>624</v>
      </c>
      <c r="D1514" s="5" t="s">
        <v>172</v>
      </c>
      <c r="E1514" s="17">
        <v>20</v>
      </c>
      <c r="F1514" s="5" t="s">
        <v>788</v>
      </c>
      <c r="G1514" s="6">
        <v>55.62</v>
      </c>
      <c r="H1514" s="6">
        <f t="shared" si="57"/>
        <v>1112.3999999999999</v>
      </c>
    </row>
    <row r="1515" spans="1:8" ht="12.75">
      <c r="A1515" s="15" t="s">
        <v>563</v>
      </c>
      <c r="D1515" s="5" t="s">
        <v>317</v>
      </c>
      <c r="E1515" s="17">
        <v>2</v>
      </c>
      <c r="G1515" s="6">
        <v>27.81</v>
      </c>
      <c r="H1515" s="6">
        <f t="shared" si="57"/>
        <v>55.62</v>
      </c>
    </row>
    <row r="1516" spans="1:8" ht="12.75">
      <c r="A1516" s="15" t="s">
        <v>167</v>
      </c>
      <c r="D1516" s="5" t="s">
        <v>318</v>
      </c>
      <c r="E1516" s="17">
        <v>1</v>
      </c>
      <c r="G1516" s="6">
        <v>44.5</v>
      </c>
      <c r="H1516" s="6">
        <f t="shared" si="57"/>
        <v>44.5</v>
      </c>
    </row>
    <row r="1517" spans="1:8" ht="25.5">
      <c r="A1517" s="15" t="s">
        <v>564</v>
      </c>
      <c r="D1517" s="5" t="s">
        <v>1653</v>
      </c>
      <c r="E1517" s="17">
        <v>1</v>
      </c>
      <c r="F1517" s="5" t="s">
        <v>2397</v>
      </c>
      <c r="G1517" s="6">
        <v>83.43</v>
      </c>
      <c r="H1517" s="6">
        <f t="shared" si="57"/>
        <v>83.43</v>
      </c>
    </row>
    <row r="1518" spans="1:8" ht="25.5">
      <c r="A1518" s="15" t="s">
        <v>618</v>
      </c>
      <c r="D1518" s="5" t="s">
        <v>1654</v>
      </c>
      <c r="E1518" s="17">
        <v>5</v>
      </c>
      <c r="F1518" s="5" t="s">
        <v>2397</v>
      </c>
      <c r="G1518" s="6">
        <v>14.46</v>
      </c>
      <c r="H1518" s="6">
        <f t="shared" si="57"/>
        <v>72.30000000000001</v>
      </c>
    </row>
    <row r="1519" spans="1:8" ht="25.5">
      <c r="A1519" s="15" t="s">
        <v>619</v>
      </c>
      <c r="D1519" s="5" t="s">
        <v>1655</v>
      </c>
      <c r="E1519" s="17">
        <v>2</v>
      </c>
      <c r="F1519" s="5" t="s">
        <v>2397</v>
      </c>
      <c r="G1519" s="6">
        <v>14.46</v>
      </c>
      <c r="H1519" s="6">
        <f t="shared" si="57"/>
        <v>28.92</v>
      </c>
    </row>
    <row r="1520" spans="1:8" ht="12.75">
      <c r="A1520" s="15" t="s">
        <v>565</v>
      </c>
      <c r="D1520" s="5" t="s">
        <v>1659</v>
      </c>
      <c r="E1520" s="17">
        <v>4</v>
      </c>
      <c r="F1520" s="5" t="s">
        <v>2397</v>
      </c>
      <c r="G1520" s="6">
        <v>24.47</v>
      </c>
      <c r="H1520" s="6">
        <f t="shared" si="57"/>
        <v>97.88</v>
      </c>
    </row>
    <row r="1521" spans="1:8" ht="25.5">
      <c r="A1521" s="15" t="s">
        <v>1660</v>
      </c>
      <c r="D1521" s="5" t="s">
        <v>1661</v>
      </c>
      <c r="E1521" s="17">
        <v>1</v>
      </c>
      <c r="F1521" s="5" t="s">
        <v>2397</v>
      </c>
      <c r="G1521" s="6">
        <v>556.2</v>
      </c>
      <c r="H1521" s="6">
        <f t="shared" si="57"/>
        <v>556.2</v>
      </c>
    </row>
    <row r="1522" spans="1:9" ht="12.75">
      <c r="A1522" s="20" t="s">
        <v>1876</v>
      </c>
      <c r="B1522" s="20"/>
      <c r="C1522" s="20"/>
      <c r="D1522" s="21"/>
      <c r="E1522" s="22"/>
      <c r="F1522" s="21"/>
      <c r="G1522" s="23"/>
      <c r="H1522" s="23">
        <f>SUM(H1491:H1521)</f>
        <v>5301.63</v>
      </c>
      <c r="I1522" s="23"/>
    </row>
    <row r="1523" spans="1:8" ht="12.75">
      <c r="A1523" s="24"/>
      <c r="B1523" s="24"/>
      <c r="C1523" s="24"/>
      <c r="H1523" s="77"/>
    </row>
    <row r="1524" spans="1:9" ht="23.25">
      <c r="A1524" s="4" t="s">
        <v>1907</v>
      </c>
      <c r="B1524" s="141" t="s">
        <v>231</v>
      </c>
      <c r="C1524" s="142"/>
      <c r="G1524" s="115" t="s">
        <v>229</v>
      </c>
      <c r="H1524" s="116"/>
      <c r="I1524" s="55"/>
    </row>
    <row r="1525" spans="1:9" ht="18">
      <c r="A1525" s="10" t="s">
        <v>872</v>
      </c>
      <c r="B1525" s="143"/>
      <c r="C1525" s="144"/>
      <c r="E1525" s="6"/>
      <c r="F1525" s="1"/>
      <c r="G1525" s="121" t="s">
        <v>1102</v>
      </c>
      <c r="H1525" s="122"/>
      <c r="I1525" s="11" t="s">
        <v>644</v>
      </c>
    </row>
    <row r="1526" spans="1:9" ht="27.75" customHeight="1">
      <c r="A1526" s="91" t="s">
        <v>570</v>
      </c>
      <c r="B1526" s="88" t="s">
        <v>197</v>
      </c>
      <c r="C1526" s="88" t="s">
        <v>1510</v>
      </c>
      <c r="D1526" s="89" t="s">
        <v>406</v>
      </c>
      <c r="E1526" s="89" t="s">
        <v>2233</v>
      </c>
      <c r="F1526" s="89" t="s">
        <v>407</v>
      </c>
      <c r="G1526" s="90" t="s">
        <v>644</v>
      </c>
      <c r="H1526" s="90" t="s">
        <v>1103</v>
      </c>
      <c r="I1526" s="14" t="s">
        <v>408</v>
      </c>
    </row>
    <row r="1527" spans="1:9" ht="12.75">
      <c r="A1527" s="15" t="s">
        <v>873</v>
      </c>
      <c r="D1527" s="5" t="s">
        <v>874</v>
      </c>
      <c r="E1527" s="17">
        <v>2</v>
      </c>
      <c r="F1527" s="5" t="s">
        <v>2397</v>
      </c>
      <c r="H1527" s="18"/>
      <c r="I1527" s="18"/>
    </row>
    <row r="1528" spans="1:9" ht="12.75">
      <c r="A1528" s="15" t="s">
        <v>884</v>
      </c>
      <c r="D1528" s="5" t="s">
        <v>875</v>
      </c>
      <c r="E1528" s="17">
        <v>2</v>
      </c>
      <c r="F1528" s="5" t="s">
        <v>2397</v>
      </c>
      <c r="G1528" s="6">
        <v>5.56</v>
      </c>
      <c r="H1528" s="6">
        <f aca="true" t="shared" si="58" ref="H1528:H1554">SUM(E1528*G1528)</f>
        <v>11.12</v>
      </c>
      <c r="I1528" s="18"/>
    </row>
    <row r="1529" spans="1:9" ht="12.75">
      <c r="A1529" s="15" t="s">
        <v>885</v>
      </c>
      <c r="D1529" s="5" t="s">
        <v>876</v>
      </c>
      <c r="E1529" s="17">
        <v>2</v>
      </c>
      <c r="F1529" s="5" t="s">
        <v>2397</v>
      </c>
      <c r="G1529" s="6">
        <v>24.47</v>
      </c>
      <c r="H1529" s="6">
        <f t="shared" si="58"/>
        <v>48.94</v>
      </c>
      <c r="I1529" s="18"/>
    </row>
    <row r="1530" spans="1:9" ht="12.75">
      <c r="A1530" s="15" t="s">
        <v>886</v>
      </c>
      <c r="D1530" s="5" t="s">
        <v>877</v>
      </c>
      <c r="E1530" s="17">
        <v>20</v>
      </c>
      <c r="F1530" s="5" t="s">
        <v>2397</v>
      </c>
      <c r="G1530" s="6">
        <v>0.13</v>
      </c>
      <c r="H1530" s="6">
        <f t="shared" si="58"/>
        <v>2.6</v>
      </c>
      <c r="I1530" s="18"/>
    </row>
    <row r="1531" spans="1:9" ht="12.75">
      <c r="A1531" s="15" t="s">
        <v>887</v>
      </c>
      <c r="D1531" s="5" t="s">
        <v>878</v>
      </c>
      <c r="E1531" s="17">
        <v>2</v>
      </c>
      <c r="F1531" s="5" t="s">
        <v>2397</v>
      </c>
      <c r="G1531" s="6">
        <v>4.45</v>
      </c>
      <c r="H1531" s="6">
        <f t="shared" si="58"/>
        <v>8.9</v>
      </c>
      <c r="I1531" s="53"/>
    </row>
    <row r="1532" spans="1:9" ht="12.75">
      <c r="A1532" s="15" t="s">
        <v>888</v>
      </c>
      <c r="D1532" s="5" t="s">
        <v>879</v>
      </c>
      <c r="E1532" s="17">
        <v>2</v>
      </c>
      <c r="F1532" s="5" t="s">
        <v>2397</v>
      </c>
      <c r="G1532" s="6">
        <v>2.22</v>
      </c>
      <c r="H1532" s="6">
        <f t="shared" si="58"/>
        <v>4.44</v>
      </c>
      <c r="I1532" s="53"/>
    </row>
    <row r="1533" spans="1:9" ht="12.75">
      <c r="A1533" s="15" t="s">
        <v>889</v>
      </c>
      <c r="D1533" s="5" t="s">
        <v>880</v>
      </c>
      <c r="E1533" s="17">
        <v>10</v>
      </c>
      <c r="F1533" s="5" t="s">
        <v>2397</v>
      </c>
      <c r="G1533" s="6">
        <v>0.49</v>
      </c>
      <c r="H1533" s="6">
        <f t="shared" si="58"/>
        <v>4.9</v>
      </c>
      <c r="I1533" s="53"/>
    </row>
    <row r="1534" spans="1:9" ht="12.75">
      <c r="A1534" s="15" t="s">
        <v>890</v>
      </c>
      <c r="D1534" s="5" t="s">
        <v>881</v>
      </c>
      <c r="E1534" s="17">
        <v>20</v>
      </c>
      <c r="F1534" s="5" t="s">
        <v>2397</v>
      </c>
      <c r="G1534" s="6">
        <v>0.11</v>
      </c>
      <c r="H1534" s="6">
        <f t="shared" si="58"/>
        <v>2.2</v>
      </c>
      <c r="I1534" s="53"/>
    </row>
    <row r="1535" spans="1:9" ht="12.75">
      <c r="A1535" s="15" t="s">
        <v>891</v>
      </c>
      <c r="D1535" s="5" t="s">
        <v>882</v>
      </c>
      <c r="E1535" s="17">
        <v>10</v>
      </c>
      <c r="F1535" s="5" t="s">
        <v>2397</v>
      </c>
      <c r="G1535" s="6">
        <v>0.28</v>
      </c>
      <c r="H1535" s="6">
        <f t="shared" si="58"/>
        <v>2.8000000000000003</v>
      </c>
      <c r="I1535" s="53"/>
    </row>
    <row r="1536" spans="1:9" ht="12.75">
      <c r="A1536" s="15" t="s">
        <v>892</v>
      </c>
      <c r="D1536" s="5" t="s">
        <v>883</v>
      </c>
      <c r="E1536" s="17">
        <v>20</v>
      </c>
      <c r="F1536" s="5" t="s">
        <v>2397</v>
      </c>
      <c r="G1536" s="6">
        <v>0.56</v>
      </c>
      <c r="H1536" s="6">
        <f t="shared" si="58"/>
        <v>11.200000000000001</v>
      </c>
      <c r="I1536" s="53"/>
    </row>
    <row r="1537" spans="1:9" ht="12.75">
      <c r="A1537" s="15" t="s">
        <v>900</v>
      </c>
      <c r="D1537" s="5" t="s">
        <v>893</v>
      </c>
      <c r="E1537" s="17">
        <v>10</v>
      </c>
      <c r="F1537" s="5" t="s">
        <v>2397</v>
      </c>
      <c r="G1537" s="6">
        <v>3.34</v>
      </c>
      <c r="H1537" s="6">
        <f t="shared" si="58"/>
        <v>33.4</v>
      </c>
      <c r="I1537" s="53"/>
    </row>
    <row r="1538" spans="1:9" ht="12.75">
      <c r="A1538" s="15" t="s">
        <v>901</v>
      </c>
      <c r="D1538" s="5" t="s">
        <v>894</v>
      </c>
      <c r="E1538" s="17">
        <v>2</v>
      </c>
      <c r="F1538" s="5" t="s">
        <v>2397</v>
      </c>
      <c r="G1538" s="6">
        <v>1.11</v>
      </c>
      <c r="H1538" s="6">
        <f t="shared" si="58"/>
        <v>2.22</v>
      </c>
      <c r="I1538" s="53"/>
    </row>
    <row r="1539" spans="1:9" ht="12.75">
      <c r="A1539" s="15" t="s">
        <v>902</v>
      </c>
      <c r="D1539" s="5" t="s">
        <v>895</v>
      </c>
      <c r="E1539" s="17">
        <v>4</v>
      </c>
      <c r="F1539" s="5" t="s">
        <v>2397</v>
      </c>
      <c r="G1539" s="6">
        <v>1.11</v>
      </c>
      <c r="H1539" s="6">
        <f t="shared" si="58"/>
        <v>4.44</v>
      </c>
      <c r="I1539" s="53"/>
    </row>
    <row r="1540" spans="1:9" ht="12.75">
      <c r="A1540" s="15" t="s">
        <v>903</v>
      </c>
      <c r="D1540" s="5" t="s">
        <v>896</v>
      </c>
      <c r="E1540" s="17">
        <v>2</v>
      </c>
      <c r="F1540" s="5" t="s">
        <v>2397</v>
      </c>
      <c r="G1540" s="6">
        <v>7.79</v>
      </c>
      <c r="H1540" s="6">
        <f t="shared" si="58"/>
        <v>15.58</v>
      </c>
      <c r="I1540" s="53"/>
    </row>
    <row r="1541" spans="1:9" ht="12.75">
      <c r="A1541" s="15" t="s">
        <v>904</v>
      </c>
      <c r="D1541" s="5" t="s">
        <v>897</v>
      </c>
      <c r="E1541" s="17">
        <v>200</v>
      </c>
      <c r="F1541" s="5" t="s">
        <v>2397</v>
      </c>
      <c r="G1541" s="6">
        <v>0.06</v>
      </c>
      <c r="H1541" s="6">
        <f t="shared" si="58"/>
        <v>12</v>
      </c>
      <c r="I1541" s="53"/>
    </row>
    <row r="1542" spans="1:9" ht="12.75">
      <c r="A1542" s="15" t="s">
        <v>905</v>
      </c>
      <c r="D1542" s="5" t="s">
        <v>898</v>
      </c>
      <c r="E1542" s="17">
        <v>200</v>
      </c>
      <c r="F1542" s="5" t="s">
        <v>2397</v>
      </c>
      <c r="G1542" s="6">
        <v>0.06</v>
      </c>
      <c r="H1542" s="6">
        <f t="shared" si="58"/>
        <v>12</v>
      </c>
      <c r="I1542" s="53"/>
    </row>
    <row r="1543" spans="1:9" ht="12.75">
      <c r="A1543" s="15" t="s">
        <v>906</v>
      </c>
      <c r="D1543" s="5" t="s">
        <v>899</v>
      </c>
      <c r="E1543" s="17">
        <v>6</v>
      </c>
      <c r="F1543" s="5" t="s">
        <v>2397</v>
      </c>
      <c r="G1543" s="6">
        <v>1.11</v>
      </c>
      <c r="H1543" s="6">
        <f t="shared" si="58"/>
        <v>6.66</v>
      </c>
      <c r="I1543" s="53"/>
    </row>
    <row r="1544" spans="1:9" ht="12.75">
      <c r="A1544" s="15" t="s">
        <v>913</v>
      </c>
      <c r="D1544" s="5" t="s">
        <v>907</v>
      </c>
      <c r="E1544" s="17">
        <v>2</v>
      </c>
      <c r="F1544" s="5" t="s">
        <v>2397</v>
      </c>
      <c r="G1544" s="6">
        <v>1.11</v>
      </c>
      <c r="H1544" s="6">
        <f t="shared" si="58"/>
        <v>2.22</v>
      </c>
      <c r="I1544" s="53"/>
    </row>
    <row r="1545" spans="1:9" ht="12.75">
      <c r="A1545" s="15" t="s">
        <v>914</v>
      </c>
      <c r="D1545" s="5" t="s">
        <v>908</v>
      </c>
      <c r="E1545" s="17">
        <v>20</v>
      </c>
      <c r="F1545" s="5" t="s">
        <v>2397</v>
      </c>
      <c r="G1545" s="6">
        <v>1.11</v>
      </c>
      <c r="H1545" s="6">
        <f t="shared" si="58"/>
        <v>22.200000000000003</v>
      </c>
      <c r="I1545" s="53"/>
    </row>
    <row r="1546" spans="1:9" ht="12.75">
      <c r="A1546" s="15" t="s">
        <v>915</v>
      </c>
      <c r="D1546" s="5" t="s">
        <v>909</v>
      </c>
      <c r="E1546" s="17">
        <v>40</v>
      </c>
      <c r="F1546" s="5" t="s">
        <v>2397</v>
      </c>
      <c r="G1546" s="6">
        <v>0.22</v>
      </c>
      <c r="H1546" s="6">
        <f t="shared" si="58"/>
        <v>8.8</v>
      </c>
      <c r="I1546" s="53"/>
    </row>
    <row r="1547" spans="1:9" ht="12.75">
      <c r="A1547" s="15" t="s">
        <v>916</v>
      </c>
      <c r="D1547" s="5" t="s">
        <v>910</v>
      </c>
      <c r="E1547" s="17">
        <v>100</v>
      </c>
      <c r="F1547" s="5" t="s">
        <v>2397</v>
      </c>
      <c r="G1547" s="6">
        <v>0.06</v>
      </c>
      <c r="H1547" s="6">
        <f t="shared" si="58"/>
        <v>6</v>
      </c>
      <c r="I1547" s="53"/>
    </row>
    <row r="1548" spans="1:9" ht="12.75">
      <c r="A1548" s="15" t="s">
        <v>917</v>
      </c>
      <c r="D1548" s="5" t="s">
        <v>911</v>
      </c>
      <c r="E1548" s="17">
        <v>40</v>
      </c>
      <c r="F1548" s="5" t="s">
        <v>2397</v>
      </c>
      <c r="G1548" s="6">
        <v>0.06</v>
      </c>
      <c r="H1548" s="6">
        <f t="shared" si="58"/>
        <v>2.4</v>
      </c>
      <c r="I1548" s="53"/>
    </row>
    <row r="1549" spans="1:9" ht="12.75">
      <c r="A1549" s="15" t="s">
        <v>918</v>
      </c>
      <c r="D1549" s="5" t="s">
        <v>912</v>
      </c>
      <c r="E1549" s="17">
        <v>100</v>
      </c>
      <c r="F1549" s="5" t="s">
        <v>2397</v>
      </c>
      <c r="G1549" s="6">
        <v>0.06</v>
      </c>
      <c r="H1549" s="6">
        <f t="shared" si="58"/>
        <v>6</v>
      </c>
      <c r="I1549" s="53"/>
    </row>
    <row r="1550" spans="1:9" ht="12.75">
      <c r="A1550" s="15" t="s">
        <v>925</v>
      </c>
      <c r="D1550" s="5" t="s">
        <v>919</v>
      </c>
      <c r="E1550" s="17">
        <v>4</v>
      </c>
      <c r="F1550" s="5" t="s">
        <v>2397</v>
      </c>
      <c r="G1550" s="6">
        <v>0.56</v>
      </c>
      <c r="H1550" s="6">
        <f t="shared" si="58"/>
        <v>2.24</v>
      </c>
      <c r="I1550" s="53"/>
    </row>
    <row r="1551" spans="1:9" ht="12.75">
      <c r="A1551" s="15" t="s">
        <v>926</v>
      </c>
      <c r="D1551" s="5" t="s">
        <v>920</v>
      </c>
      <c r="E1551" s="17">
        <v>10</v>
      </c>
      <c r="F1551" s="5" t="s">
        <v>2397</v>
      </c>
      <c r="G1551" s="6">
        <v>0.56</v>
      </c>
      <c r="H1551" s="6">
        <f t="shared" si="58"/>
        <v>5.6000000000000005</v>
      </c>
      <c r="I1551" s="53"/>
    </row>
    <row r="1552" spans="1:9" ht="12.75">
      <c r="A1552" s="15" t="s">
        <v>927</v>
      </c>
      <c r="D1552" s="5" t="s">
        <v>921</v>
      </c>
      <c r="E1552" s="17">
        <v>10</v>
      </c>
      <c r="F1552" s="5" t="s">
        <v>2397</v>
      </c>
      <c r="G1552" s="6">
        <v>0.56</v>
      </c>
      <c r="H1552" s="6">
        <f t="shared" si="58"/>
        <v>5.6000000000000005</v>
      </c>
      <c r="I1552" s="53"/>
    </row>
    <row r="1553" spans="1:9" ht="12.75">
      <c r="A1553" s="15" t="s">
        <v>928</v>
      </c>
      <c r="D1553" s="5" t="s">
        <v>922</v>
      </c>
      <c r="E1553" s="17">
        <v>4</v>
      </c>
      <c r="F1553" s="5" t="s">
        <v>2397</v>
      </c>
      <c r="G1553" s="6">
        <v>0.56</v>
      </c>
      <c r="H1553" s="6">
        <f t="shared" si="58"/>
        <v>2.24</v>
      </c>
      <c r="I1553" s="53"/>
    </row>
    <row r="1554" spans="1:9" ht="12.75">
      <c r="A1554" s="15" t="s">
        <v>929</v>
      </c>
      <c r="D1554" s="5" t="s">
        <v>923</v>
      </c>
      <c r="E1554" s="17">
        <v>50</v>
      </c>
      <c r="F1554" s="5" t="s">
        <v>2397</v>
      </c>
      <c r="G1554" s="6">
        <v>0.06</v>
      </c>
      <c r="H1554" s="6">
        <f t="shared" si="58"/>
        <v>3</v>
      </c>
      <c r="I1554" s="53"/>
    </row>
    <row r="1555" spans="1:9" ht="23.25">
      <c r="A1555" s="4" t="s">
        <v>1907</v>
      </c>
      <c r="B1555" s="141" t="s">
        <v>231</v>
      </c>
      <c r="C1555" s="142"/>
      <c r="G1555" s="115" t="s">
        <v>229</v>
      </c>
      <c r="H1555" s="116"/>
      <c r="I1555" s="55"/>
    </row>
    <row r="1556" spans="1:9" ht="18">
      <c r="A1556" s="10" t="s">
        <v>228</v>
      </c>
      <c r="B1556" s="143"/>
      <c r="C1556" s="144"/>
      <c r="E1556" s="6"/>
      <c r="F1556" s="1"/>
      <c r="G1556" s="121" t="s">
        <v>1102</v>
      </c>
      <c r="H1556" s="122"/>
      <c r="I1556" s="11" t="s">
        <v>644</v>
      </c>
    </row>
    <row r="1557" spans="1:9" ht="24.75" customHeight="1">
      <c r="A1557" s="91" t="s">
        <v>571</v>
      </c>
      <c r="B1557" s="88" t="s">
        <v>197</v>
      </c>
      <c r="C1557" s="88" t="s">
        <v>1510</v>
      </c>
      <c r="D1557" s="89" t="s">
        <v>406</v>
      </c>
      <c r="E1557" s="89" t="s">
        <v>2233</v>
      </c>
      <c r="F1557" s="89" t="s">
        <v>407</v>
      </c>
      <c r="G1557" s="90" t="s">
        <v>644</v>
      </c>
      <c r="H1557" s="90" t="s">
        <v>1103</v>
      </c>
      <c r="I1557" s="14" t="s">
        <v>408</v>
      </c>
    </row>
    <row r="1558" spans="1:9" ht="12.75">
      <c r="A1558" s="15" t="s">
        <v>930</v>
      </c>
      <c r="D1558" s="5" t="s">
        <v>924</v>
      </c>
      <c r="E1558" s="17">
        <v>50</v>
      </c>
      <c r="F1558" s="5" t="s">
        <v>2397</v>
      </c>
      <c r="G1558" s="6">
        <v>0.06</v>
      </c>
      <c r="H1558" s="6">
        <f aca="true" t="shared" si="59" ref="H1558:H1584">SUM(E1558*G1558)</f>
        <v>3</v>
      </c>
      <c r="I1558" s="53"/>
    </row>
    <row r="1559" spans="1:9" ht="12.75">
      <c r="A1559" s="15" t="s">
        <v>937</v>
      </c>
      <c r="D1559" s="5" t="s">
        <v>931</v>
      </c>
      <c r="E1559" s="17">
        <v>4</v>
      </c>
      <c r="F1559" s="5" t="s">
        <v>2397</v>
      </c>
      <c r="G1559" s="6">
        <v>1.11</v>
      </c>
      <c r="H1559" s="6">
        <f t="shared" si="59"/>
        <v>4.44</v>
      </c>
      <c r="I1559" s="53"/>
    </row>
    <row r="1560" spans="1:9" ht="12.75">
      <c r="A1560" s="15" t="s">
        <v>938</v>
      </c>
      <c r="D1560" s="5" t="s">
        <v>932</v>
      </c>
      <c r="E1560" s="17">
        <v>2</v>
      </c>
      <c r="F1560" s="5" t="s">
        <v>2397</v>
      </c>
      <c r="G1560" s="6">
        <v>5.56</v>
      </c>
      <c r="H1560" s="6">
        <f t="shared" si="59"/>
        <v>11.12</v>
      </c>
      <c r="I1560" s="53"/>
    </row>
    <row r="1561" spans="1:9" ht="12.75">
      <c r="A1561" s="15" t="s">
        <v>939</v>
      </c>
      <c r="D1561" s="5" t="s">
        <v>933</v>
      </c>
      <c r="E1561" s="17">
        <v>2</v>
      </c>
      <c r="F1561" s="5" t="s">
        <v>2397</v>
      </c>
      <c r="G1561" s="6">
        <v>5.56</v>
      </c>
      <c r="H1561" s="6">
        <f t="shared" si="59"/>
        <v>11.12</v>
      </c>
      <c r="I1561" s="53"/>
    </row>
    <row r="1562" spans="1:9" ht="12.75">
      <c r="A1562" s="15" t="s">
        <v>940</v>
      </c>
      <c r="D1562" s="5" t="s">
        <v>934</v>
      </c>
      <c r="E1562" s="17">
        <v>2</v>
      </c>
      <c r="F1562" s="5" t="s">
        <v>2397</v>
      </c>
      <c r="G1562" s="6">
        <v>2.22</v>
      </c>
      <c r="H1562" s="6">
        <f t="shared" si="59"/>
        <v>4.44</v>
      </c>
      <c r="I1562" s="53"/>
    </row>
    <row r="1563" spans="1:9" ht="12.75">
      <c r="A1563" s="15" t="s">
        <v>941</v>
      </c>
      <c r="D1563" s="5" t="s">
        <v>935</v>
      </c>
      <c r="E1563" s="17">
        <v>2</v>
      </c>
      <c r="F1563" s="5" t="s">
        <v>2397</v>
      </c>
      <c r="G1563" s="6">
        <v>1.11</v>
      </c>
      <c r="H1563" s="6">
        <f t="shared" si="59"/>
        <v>2.22</v>
      </c>
      <c r="I1563" s="53"/>
    </row>
    <row r="1564" spans="1:9" ht="12.75">
      <c r="A1564" s="15" t="s">
        <v>942</v>
      </c>
      <c r="D1564" s="5" t="s">
        <v>936</v>
      </c>
      <c r="E1564" s="17">
        <v>2</v>
      </c>
      <c r="F1564" s="5" t="s">
        <v>2397</v>
      </c>
      <c r="G1564" s="6">
        <v>5.56</v>
      </c>
      <c r="H1564" s="6">
        <f t="shared" si="59"/>
        <v>11.12</v>
      </c>
      <c r="I1564" s="53"/>
    </row>
    <row r="1565" spans="1:9" ht="12.75">
      <c r="A1565" s="15" t="s">
        <v>566</v>
      </c>
      <c r="D1565" s="5" t="s">
        <v>943</v>
      </c>
      <c r="E1565" s="17">
        <v>2</v>
      </c>
      <c r="F1565" s="5" t="s">
        <v>2397</v>
      </c>
      <c r="G1565" s="6">
        <v>2.22</v>
      </c>
      <c r="H1565" s="6">
        <f t="shared" si="59"/>
        <v>4.44</v>
      </c>
      <c r="I1565" s="53"/>
    </row>
    <row r="1566" spans="1:9" ht="12.75">
      <c r="A1566" s="15" t="s">
        <v>668</v>
      </c>
      <c r="D1566" s="5" t="s">
        <v>661</v>
      </c>
      <c r="E1566" s="17">
        <v>20</v>
      </c>
      <c r="F1566" s="5" t="s">
        <v>2397</v>
      </c>
      <c r="G1566" s="6">
        <v>0.11</v>
      </c>
      <c r="H1566" s="6">
        <f t="shared" si="59"/>
        <v>2.2</v>
      </c>
      <c r="I1566" s="53"/>
    </row>
    <row r="1567" spans="1:9" ht="12.75">
      <c r="A1567" s="15" t="s">
        <v>567</v>
      </c>
      <c r="D1567" s="5" t="s">
        <v>662</v>
      </c>
      <c r="E1567" s="17">
        <v>2</v>
      </c>
      <c r="F1567" s="5" t="s">
        <v>2397</v>
      </c>
      <c r="G1567" s="6">
        <v>1.11</v>
      </c>
      <c r="H1567" s="6">
        <f t="shared" si="59"/>
        <v>2.22</v>
      </c>
      <c r="I1567" s="53"/>
    </row>
    <row r="1568" spans="1:9" ht="12.75">
      <c r="A1568" s="15" t="s">
        <v>669</v>
      </c>
      <c r="D1568" s="5" t="s">
        <v>663</v>
      </c>
      <c r="E1568" s="17">
        <v>2</v>
      </c>
      <c r="F1568" s="5" t="s">
        <v>2397</v>
      </c>
      <c r="G1568" s="6">
        <v>1.67</v>
      </c>
      <c r="H1568" s="6">
        <f t="shared" si="59"/>
        <v>3.34</v>
      </c>
      <c r="I1568" s="53"/>
    </row>
    <row r="1569" spans="1:9" ht="12.75">
      <c r="A1569" s="15" t="s">
        <v>670</v>
      </c>
      <c r="D1569" s="5" t="s">
        <v>664</v>
      </c>
      <c r="E1569" s="17">
        <v>6</v>
      </c>
      <c r="F1569" s="5" t="s">
        <v>2397</v>
      </c>
      <c r="G1569" s="6">
        <v>4.45</v>
      </c>
      <c r="H1569" s="6">
        <f t="shared" si="59"/>
        <v>26.700000000000003</v>
      </c>
      <c r="I1569" s="53"/>
    </row>
    <row r="1570" spans="1:9" ht="12.75">
      <c r="A1570" s="15" t="s">
        <v>671</v>
      </c>
      <c r="D1570" s="5" t="s">
        <v>665</v>
      </c>
      <c r="E1570" s="17">
        <v>6</v>
      </c>
      <c r="F1570" s="5" t="s">
        <v>2397</v>
      </c>
      <c r="G1570" s="6">
        <v>1.11</v>
      </c>
      <c r="H1570" s="6">
        <f t="shared" si="59"/>
        <v>6.66</v>
      </c>
      <c r="I1570" s="53"/>
    </row>
    <row r="1571" spans="1:9" ht="12.75">
      <c r="A1571" s="15" t="s">
        <v>2239</v>
      </c>
      <c r="D1571" s="5" t="s">
        <v>666</v>
      </c>
      <c r="E1571" s="17">
        <v>40</v>
      </c>
      <c r="F1571" s="5" t="s">
        <v>2397</v>
      </c>
      <c r="G1571" s="6">
        <v>0.11</v>
      </c>
      <c r="H1571" s="6">
        <f t="shared" si="59"/>
        <v>4.4</v>
      </c>
      <c r="I1571" s="53"/>
    </row>
    <row r="1572" spans="1:9" ht="12.75">
      <c r="A1572" s="15" t="s">
        <v>2240</v>
      </c>
      <c r="D1572" s="5" t="s">
        <v>667</v>
      </c>
      <c r="E1572" s="17">
        <v>20</v>
      </c>
      <c r="F1572" s="5" t="s">
        <v>2397</v>
      </c>
      <c r="G1572" s="6">
        <v>0.11</v>
      </c>
      <c r="H1572" s="6">
        <f t="shared" si="59"/>
        <v>2.2</v>
      </c>
      <c r="I1572" s="53"/>
    </row>
    <row r="1573" spans="1:9" ht="12.75">
      <c r="A1573" s="15" t="s">
        <v>2241</v>
      </c>
      <c r="D1573" s="5" t="s">
        <v>672</v>
      </c>
      <c r="E1573" s="17">
        <v>20</v>
      </c>
      <c r="F1573" s="5" t="s">
        <v>2397</v>
      </c>
      <c r="G1573" s="6">
        <v>0.11</v>
      </c>
      <c r="H1573" s="6">
        <f t="shared" si="59"/>
        <v>2.2</v>
      </c>
      <c r="I1573" s="53"/>
    </row>
    <row r="1574" spans="1:9" ht="12.75">
      <c r="A1574" s="15" t="s">
        <v>2242</v>
      </c>
      <c r="D1574" s="5" t="s">
        <v>673</v>
      </c>
      <c r="E1574" s="17">
        <v>40</v>
      </c>
      <c r="F1574" s="5" t="s">
        <v>2397</v>
      </c>
      <c r="G1574" s="6">
        <v>0.11</v>
      </c>
      <c r="H1574" s="6">
        <f t="shared" si="59"/>
        <v>4.4</v>
      </c>
      <c r="I1574" s="53"/>
    </row>
    <row r="1575" spans="1:9" ht="12.75">
      <c r="A1575" s="15" t="s">
        <v>2243</v>
      </c>
      <c r="D1575" s="5" t="s">
        <v>674</v>
      </c>
      <c r="E1575" s="17">
        <v>20</v>
      </c>
      <c r="F1575" s="5" t="s">
        <v>2397</v>
      </c>
      <c r="G1575" s="6">
        <v>0.11</v>
      </c>
      <c r="H1575" s="6">
        <f t="shared" si="59"/>
        <v>2.2</v>
      </c>
      <c r="I1575" s="53"/>
    </row>
    <row r="1576" spans="1:9" ht="12.75">
      <c r="A1576" s="15" t="s">
        <v>2244</v>
      </c>
      <c r="D1576" s="5" t="s">
        <v>675</v>
      </c>
      <c r="E1576" s="17">
        <v>20</v>
      </c>
      <c r="F1576" s="5" t="s">
        <v>2397</v>
      </c>
      <c r="G1576" s="6">
        <v>0.11</v>
      </c>
      <c r="H1576" s="6">
        <f t="shared" si="59"/>
        <v>2.2</v>
      </c>
      <c r="I1576" s="53"/>
    </row>
    <row r="1577" spans="1:9" ht="12.75">
      <c r="A1577" s="15" t="s">
        <v>2245</v>
      </c>
      <c r="D1577" s="5" t="s">
        <v>676</v>
      </c>
      <c r="E1577" s="17">
        <v>20</v>
      </c>
      <c r="F1577" s="5" t="s">
        <v>2397</v>
      </c>
      <c r="G1577" s="6">
        <v>0.11</v>
      </c>
      <c r="H1577" s="6">
        <f t="shared" si="59"/>
        <v>2.2</v>
      </c>
      <c r="I1577" s="53"/>
    </row>
    <row r="1578" spans="1:9" ht="12.75">
      <c r="A1578" s="15" t="s">
        <v>2246</v>
      </c>
      <c r="D1578" s="5" t="s">
        <v>2236</v>
      </c>
      <c r="E1578" s="17">
        <v>200</v>
      </c>
      <c r="F1578" s="5" t="s">
        <v>2397</v>
      </c>
      <c r="G1578" s="6">
        <v>0.11</v>
      </c>
      <c r="H1578" s="6">
        <f t="shared" si="59"/>
        <v>22</v>
      </c>
      <c r="I1578" s="53"/>
    </row>
    <row r="1579" spans="1:9" ht="12.75">
      <c r="A1579" s="15" t="s">
        <v>2247</v>
      </c>
      <c r="D1579" s="5" t="s">
        <v>2237</v>
      </c>
      <c r="E1579" s="17">
        <v>100</v>
      </c>
      <c r="F1579" s="5" t="s">
        <v>2397</v>
      </c>
      <c r="G1579" s="6">
        <v>0.11</v>
      </c>
      <c r="H1579" s="6">
        <f t="shared" si="59"/>
        <v>11</v>
      </c>
      <c r="I1579" s="53"/>
    </row>
    <row r="1580" spans="1:9" ht="12.75">
      <c r="A1580" s="15" t="s">
        <v>2248</v>
      </c>
      <c r="D1580" s="5" t="s">
        <v>2238</v>
      </c>
      <c r="E1580" s="17">
        <v>20</v>
      </c>
      <c r="F1580" s="5" t="s">
        <v>2397</v>
      </c>
      <c r="G1580" s="6">
        <v>0.11</v>
      </c>
      <c r="H1580" s="6">
        <f t="shared" si="59"/>
        <v>2.2</v>
      </c>
      <c r="I1580" s="53"/>
    </row>
    <row r="1581" spans="1:9" ht="12.75">
      <c r="A1581" s="15" t="s">
        <v>2254</v>
      </c>
      <c r="D1581" s="5" t="s">
        <v>2249</v>
      </c>
      <c r="E1581" s="17">
        <v>2</v>
      </c>
      <c r="F1581" s="5" t="s">
        <v>2397</v>
      </c>
      <c r="G1581" s="6">
        <v>44.5</v>
      </c>
      <c r="H1581" s="6">
        <f t="shared" si="59"/>
        <v>89</v>
      </c>
      <c r="I1581" s="53"/>
    </row>
    <row r="1582" spans="1:9" ht="25.5">
      <c r="A1582" s="15" t="s">
        <v>2255</v>
      </c>
      <c r="D1582" s="5" t="s">
        <v>2250</v>
      </c>
      <c r="E1582" s="17">
        <v>100</v>
      </c>
      <c r="F1582" s="5" t="s">
        <v>2397</v>
      </c>
      <c r="G1582" s="6">
        <v>0.11</v>
      </c>
      <c r="H1582" s="6">
        <f t="shared" si="59"/>
        <v>11</v>
      </c>
      <c r="I1582" s="53"/>
    </row>
    <row r="1583" spans="1:9" ht="12.75">
      <c r="A1583" s="15" t="s">
        <v>2256</v>
      </c>
      <c r="D1583" s="5" t="s">
        <v>2251</v>
      </c>
      <c r="E1583" s="17">
        <v>2</v>
      </c>
      <c r="F1583" s="5" t="s">
        <v>2397</v>
      </c>
      <c r="G1583" s="6">
        <v>14.57</v>
      </c>
      <c r="H1583" s="6">
        <f t="shared" si="59"/>
        <v>29.14</v>
      </c>
      <c r="I1583" s="53"/>
    </row>
    <row r="1584" spans="1:9" ht="12.75">
      <c r="A1584" s="15" t="s">
        <v>2257</v>
      </c>
      <c r="D1584" s="5" t="s">
        <v>2252</v>
      </c>
      <c r="E1584" s="17">
        <v>2</v>
      </c>
      <c r="F1584" s="5" t="s">
        <v>2397</v>
      </c>
      <c r="G1584" s="6">
        <v>3.34</v>
      </c>
      <c r="H1584" s="6">
        <f t="shared" si="59"/>
        <v>6.68</v>
      </c>
      <c r="I1584" s="53"/>
    </row>
    <row r="1585" spans="1:9" ht="23.25">
      <c r="A1585" s="4" t="s">
        <v>1907</v>
      </c>
      <c r="B1585" s="141" t="s">
        <v>231</v>
      </c>
      <c r="C1585" s="142"/>
      <c r="G1585" s="115" t="s">
        <v>229</v>
      </c>
      <c r="H1585" s="116"/>
      <c r="I1585" s="55"/>
    </row>
    <row r="1586" spans="1:9" ht="18">
      <c r="A1586" s="10" t="s">
        <v>228</v>
      </c>
      <c r="B1586" s="143"/>
      <c r="C1586" s="144"/>
      <c r="E1586" s="6"/>
      <c r="F1586" s="1"/>
      <c r="G1586" s="121" t="s">
        <v>1102</v>
      </c>
      <c r="H1586" s="122"/>
      <c r="I1586" s="11" t="s">
        <v>644</v>
      </c>
    </row>
    <row r="1587" spans="1:9" ht="24.75" customHeight="1">
      <c r="A1587" s="91" t="s">
        <v>571</v>
      </c>
      <c r="B1587" s="88" t="s">
        <v>197</v>
      </c>
      <c r="C1587" s="88" t="s">
        <v>1510</v>
      </c>
      <c r="D1587" s="89" t="s">
        <v>406</v>
      </c>
      <c r="E1587" s="89" t="s">
        <v>2233</v>
      </c>
      <c r="F1587" s="89" t="s">
        <v>407</v>
      </c>
      <c r="G1587" s="90" t="s">
        <v>644</v>
      </c>
      <c r="H1587" s="90" t="s">
        <v>1103</v>
      </c>
      <c r="I1587" s="14" t="s">
        <v>408</v>
      </c>
    </row>
    <row r="1588" spans="1:9" ht="12.75">
      <c r="A1588" s="15" t="s">
        <v>2258</v>
      </c>
      <c r="D1588" s="5" t="s">
        <v>2253</v>
      </c>
      <c r="E1588" s="17">
        <v>2</v>
      </c>
      <c r="F1588" s="5" t="s">
        <v>2397</v>
      </c>
      <c r="G1588" s="6">
        <v>3.34</v>
      </c>
      <c r="H1588" s="6">
        <f>SUM(E1588*G1588)</f>
        <v>6.68</v>
      </c>
      <c r="I1588" s="53"/>
    </row>
    <row r="1589" spans="1:9" ht="12.75">
      <c r="A1589" s="15" t="s">
        <v>2262</v>
      </c>
      <c r="D1589" s="5" t="s">
        <v>2259</v>
      </c>
      <c r="E1589" s="17">
        <v>2</v>
      </c>
      <c r="F1589" s="5" t="s">
        <v>2397</v>
      </c>
      <c r="G1589" s="6">
        <v>0</v>
      </c>
      <c r="H1589" s="6">
        <f>SUM(E1589*G1589)</f>
        <v>0</v>
      </c>
      <c r="I1589" s="53"/>
    </row>
    <row r="1590" spans="1:9" ht="12.75">
      <c r="A1590" s="15" t="s">
        <v>2263</v>
      </c>
      <c r="D1590" s="5" t="s">
        <v>2260</v>
      </c>
      <c r="E1590" s="17">
        <v>2</v>
      </c>
      <c r="F1590" s="5" t="s">
        <v>2397</v>
      </c>
      <c r="G1590" s="6">
        <v>5.56</v>
      </c>
      <c r="H1590" s="6">
        <f>SUM(E1590*G1590)</f>
        <v>11.12</v>
      </c>
      <c r="I1590" s="53"/>
    </row>
    <row r="1591" spans="1:9" ht="12.75">
      <c r="A1591" s="15" t="s">
        <v>2264</v>
      </c>
      <c r="D1591" s="5" t="s">
        <v>2261</v>
      </c>
      <c r="E1591" s="17">
        <v>2</v>
      </c>
      <c r="F1591" s="5" t="s">
        <v>2397</v>
      </c>
      <c r="G1591" s="6">
        <v>5.56</v>
      </c>
      <c r="H1591" s="6">
        <f>SUM(E1591*G1591)</f>
        <v>11.12</v>
      </c>
      <c r="I1591" s="53"/>
    </row>
    <row r="1592" spans="1:9" ht="12.75">
      <c r="A1592" s="20" t="s">
        <v>1876</v>
      </c>
      <c r="B1592" s="20"/>
      <c r="C1592" s="20"/>
      <c r="D1592" s="21"/>
      <c r="E1592" s="22"/>
      <c r="F1592" s="21"/>
      <c r="G1592" s="23"/>
      <c r="H1592" s="23">
        <f>SUM(H1527:H1591)</f>
        <v>562.4599999999999</v>
      </c>
      <c r="I1592" s="23"/>
    </row>
    <row r="1593" spans="1:9" ht="12.75">
      <c r="A1593" s="20" t="s">
        <v>1216</v>
      </c>
      <c r="B1593" s="20"/>
      <c r="C1593" s="20"/>
      <c r="D1593" s="21"/>
      <c r="E1593" s="22"/>
      <c r="F1593" s="21"/>
      <c r="G1593" s="23"/>
      <c r="H1593" s="78">
        <f>SUM(H1592+H1522+H1487+H1452+H1435+H1424+H1384+H1320+H1285+H1273+H1258+H1242+H1230+H1213+H1169+H1155+H1144+H1122+H1107+H1092+H1085+H1072+H1059+H1024+H1005+H973+GG885+H867+H829+H773+H763+H739+H710+H651+H597+H588+H550+H523+H372+H351+H325+H303+H284+H213+H192+H174+H119+H54)</f>
        <v>2692291.850000001</v>
      </c>
      <c r="I1593" s="23"/>
    </row>
    <row r="1595" spans="1:8" ht="12.75">
      <c r="A1595" s="127" t="s">
        <v>572</v>
      </c>
      <c r="B1595" s="128"/>
      <c r="C1595" s="128"/>
      <c r="D1595" s="129"/>
      <c r="E1595" s="129"/>
      <c r="F1595" s="129"/>
      <c r="G1595" s="130"/>
      <c r="H1595" s="131"/>
    </row>
    <row r="1596" spans="1:8" ht="12.75">
      <c r="A1596" s="132"/>
      <c r="B1596" s="133"/>
      <c r="C1596" s="133"/>
      <c r="D1596" s="134"/>
      <c r="E1596" s="134"/>
      <c r="F1596" s="134"/>
      <c r="G1596" s="135"/>
      <c r="H1596" s="136"/>
    </row>
    <row r="1597" spans="1:9" ht="15.75">
      <c r="A1597" s="96" t="s">
        <v>573</v>
      </c>
      <c r="B1597" s="96"/>
      <c r="C1597" s="96"/>
      <c r="D1597" s="97"/>
      <c r="E1597" s="98"/>
      <c r="F1597" s="97"/>
      <c r="G1597" s="99"/>
      <c r="H1597" s="80">
        <f>SUM(H372+H351+H325+H303+H284+H213+H192+H174+H119+H54)</f>
        <v>327010.07</v>
      </c>
      <c r="I1597" s="79"/>
    </row>
    <row r="1598" spans="1:9" ht="15.75">
      <c r="A1598" s="96" t="s">
        <v>574</v>
      </c>
      <c r="B1598" s="96"/>
      <c r="C1598" s="96"/>
      <c r="D1598" s="97"/>
      <c r="E1598" s="98"/>
      <c r="F1598" s="97"/>
      <c r="G1598" s="99"/>
      <c r="H1598" s="80">
        <f>SUM(GG885+H867+H829+H773+H763+H739+H710+H651+H597+H588+H550)+65000</f>
        <v>138150.12</v>
      </c>
      <c r="I1598" s="79"/>
    </row>
    <row r="1599" spans="1:9" ht="15.75">
      <c r="A1599" s="96" t="s">
        <v>575</v>
      </c>
      <c r="B1599" s="96"/>
      <c r="C1599" s="96"/>
      <c r="D1599" s="97"/>
      <c r="E1599" s="98"/>
      <c r="F1599" s="97"/>
      <c r="G1599" s="99"/>
      <c r="H1599" s="80">
        <f>SUM(H1072+H1059+H1024+H1005+H973)</f>
        <v>156300.01</v>
      </c>
      <c r="I1599" s="79"/>
    </row>
    <row r="1600" spans="1:9" ht="15.75">
      <c r="A1600" s="96" t="s">
        <v>576</v>
      </c>
      <c r="B1600" s="96"/>
      <c r="C1600" s="96"/>
      <c r="D1600" s="97"/>
      <c r="E1600" s="98"/>
      <c r="F1600" s="97"/>
      <c r="G1600" s="99"/>
      <c r="H1600" s="80">
        <f>SUM(H1230+H1213+H1169+H1155+H1144+H1122+H1107+H1092+H1085)</f>
        <v>566446.39</v>
      </c>
      <c r="I1600" s="79"/>
    </row>
    <row r="1601" spans="1:9" ht="15.75">
      <c r="A1601" s="96" t="s">
        <v>577</v>
      </c>
      <c r="B1601" s="96"/>
      <c r="C1601" s="96"/>
      <c r="D1601" s="97"/>
      <c r="E1601" s="98"/>
      <c r="F1601" s="97"/>
      <c r="G1601" s="99"/>
      <c r="H1601" s="80">
        <f>SUM(H1522+H1487+H1452+H1435+H1424+H1384+H1320+H1285+H1273+H1258+H1242)</f>
        <v>1506402.8</v>
      </c>
      <c r="I1601" s="79"/>
    </row>
    <row r="1602" spans="1:9" ht="15.75">
      <c r="A1602" s="96" t="s">
        <v>578</v>
      </c>
      <c r="B1602" s="96"/>
      <c r="C1602" s="96"/>
      <c r="D1602" s="97"/>
      <c r="E1602" s="98"/>
      <c r="F1602" s="97"/>
      <c r="G1602" s="99"/>
      <c r="H1602" s="80">
        <f>SUM(H1592)</f>
        <v>562.4599999999999</v>
      </c>
      <c r="I1602" s="79"/>
    </row>
    <row r="1603" spans="1:9" ht="15.75">
      <c r="A1603" s="107" t="s">
        <v>1062</v>
      </c>
      <c r="B1603" s="107"/>
      <c r="C1603" s="107"/>
      <c r="D1603" s="108"/>
      <c r="E1603" s="109"/>
      <c r="F1603" s="108"/>
      <c r="G1603" s="179">
        <f>SUM(H1597:H1602)</f>
        <v>2692291.8499999996</v>
      </c>
      <c r="H1603" s="180"/>
      <c r="I1603" s="81"/>
    </row>
    <row r="1604" spans="1:8" ht="15">
      <c r="A1604" s="100"/>
      <c r="B1604" s="100"/>
      <c r="C1604" s="100"/>
      <c r="D1604" s="101"/>
      <c r="E1604" s="102"/>
      <c r="F1604" s="101"/>
      <c r="G1604" s="103"/>
      <c r="H1604" s="103"/>
    </row>
    <row r="1605" spans="1:9" ht="15.75">
      <c r="A1605" s="104" t="s">
        <v>1937</v>
      </c>
      <c r="B1605" s="104"/>
      <c r="C1605" s="104"/>
      <c r="D1605" s="105"/>
      <c r="E1605" s="106"/>
      <c r="F1605" s="105"/>
      <c r="G1605" s="181">
        <f>SUM(H1593-H1424)</f>
        <v>1780468.850000001</v>
      </c>
      <c r="H1605" s="182"/>
      <c r="I1605" s="82"/>
    </row>
    <row r="1606" spans="1:9" ht="15.75">
      <c r="A1606" s="110" t="s">
        <v>1722</v>
      </c>
      <c r="B1606" s="110"/>
      <c r="C1606" s="110"/>
      <c r="D1606" s="111"/>
      <c r="E1606" s="112"/>
      <c r="F1606" s="111"/>
      <c r="G1606" s="177">
        <f>SUM(H1424+0)</f>
        <v>911822.9999999999</v>
      </c>
      <c r="H1606" s="178"/>
      <c r="I1606" s="83"/>
    </row>
  </sheetData>
  <mergeCells count="289">
    <mergeCell ref="G1606:H1606"/>
    <mergeCell ref="G1603:H1603"/>
    <mergeCell ref="G1605:H1605"/>
    <mergeCell ref="G992:H992"/>
    <mergeCell ref="G1135:H1135"/>
    <mergeCell ref="G1184:H1184"/>
    <mergeCell ref="G1232:H1232"/>
    <mergeCell ref="G1028:H1028"/>
    <mergeCell ref="G1216:H1216"/>
    <mergeCell ref="G1036:H1036"/>
    <mergeCell ref="G287:H287"/>
    <mergeCell ref="G353:H353"/>
    <mergeCell ref="G306:H306"/>
    <mergeCell ref="G445:H445"/>
    <mergeCell ref="G402:H402"/>
    <mergeCell ref="G374:H374"/>
    <mergeCell ref="G412:H412"/>
    <mergeCell ref="G427:H427"/>
    <mergeCell ref="G444:H444"/>
    <mergeCell ref="G832:H832"/>
    <mergeCell ref="G742:H742"/>
    <mergeCell ref="G460:H460"/>
    <mergeCell ref="G489:H489"/>
    <mergeCell ref="G499:H499"/>
    <mergeCell ref="G766:H766"/>
    <mergeCell ref="G600:H600"/>
    <mergeCell ref="G508:H508"/>
    <mergeCell ref="G758:H758"/>
    <mergeCell ref="G822:H822"/>
    <mergeCell ref="G703:H703"/>
    <mergeCell ref="G2:H2"/>
    <mergeCell ref="G428:H428"/>
    <mergeCell ref="G57:H57"/>
    <mergeCell ref="G122:H122"/>
    <mergeCell ref="G177:H177"/>
    <mergeCell ref="G194:H194"/>
    <mergeCell ref="G215:H215"/>
    <mergeCell ref="G327:H327"/>
    <mergeCell ref="G298:H298"/>
    <mergeCell ref="G526:H526"/>
    <mergeCell ref="G553:H553"/>
    <mergeCell ref="G591:H591"/>
    <mergeCell ref="G654:H654"/>
    <mergeCell ref="G582:H582"/>
    <mergeCell ref="G581:H581"/>
    <mergeCell ref="G1276:H1276"/>
    <mergeCell ref="G1287:H1287"/>
    <mergeCell ref="G1291:H1291"/>
    <mergeCell ref="G1315:H1315"/>
    <mergeCell ref="G991:H991"/>
    <mergeCell ref="G1008:H1008"/>
    <mergeCell ref="G1525:H1525"/>
    <mergeCell ref="G1288:H1288"/>
    <mergeCell ref="G1292:H1292"/>
    <mergeCell ref="G1316:H1316"/>
    <mergeCell ref="G1353:H1353"/>
    <mergeCell ref="G1412:H1412"/>
    <mergeCell ref="G1448:H1448"/>
    <mergeCell ref="G1455:H1455"/>
    <mergeCell ref="G1061:H1061"/>
    <mergeCell ref="G1074:H1074"/>
    <mergeCell ref="G1088:H1088"/>
    <mergeCell ref="G873:H873"/>
    <mergeCell ref="G926:H926"/>
    <mergeCell ref="G915:H915"/>
    <mergeCell ref="G959:H959"/>
    <mergeCell ref="G1082:H1082"/>
    <mergeCell ref="G976:H976"/>
    <mergeCell ref="G1009:H1009"/>
    <mergeCell ref="G163:H163"/>
    <mergeCell ref="G221:H221"/>
    <mergeCell ref="G261:H261"/>
    <mergeCell ref="G70:H70"/>
    <mergeCell ref="G106:H106"/>
    <mergeCell ref="G138:H138"/>
    <mergeCell ref="G105:H105"/>
    <mergeCell ref="G121:H121"/>
    <mergeCell ref="G137:H137"/>
    <mergeCell ref="G162:H162"/>
    <mergeCell ref="G1586:H1586"/>
    <mergeCell ref="G614:H614"/>
    <mergeCell ref="G646:H646"/>
    <mergeCell ref="G677:H677"/>
    <mergeCell ref="G704:H704"/>
    <mergeCell ref="G1172:H1172"/>
    <mergeCell ref="G1147:H1147"/>
    <mergeCell ref="G1159:H1159"/>
    <mergeCell ref="G1095:H1095"/>
    <mergeCell ref="G1110:H1110"/>
    <mergeCell ref="B1:C2"/>
    <mergeCell ref="B38:C39"/>
    <mergeCell ref="B69:C70"/>
    <mergeCell ref="B105:C106"/>
    <mergeCell ref="B121:C122"/>
    <mergeCell ref="B137:C138"/>
    <mergeCell ref="B162:C163"/>
    <mergeCell ref="B176:C177"/>
    <mergeCell ref="B193:C194"/>
    <mergeCell ref="B214:C215"/>
    <mergeCell ref="B220:C221"/>
    <mergeCell ref="B260:C261"/>
    <mergeCell ref="B286:C287"/>
    <mergeCell ref="B297:C298"/>
    <mergeCell ref="B326:C327"/>
    <mergeCell ref="B352:C353"/>
    <mergeCell ref="B373:C374"/>
    <mergeCell ref="B401:C402"/>
    <mergeCell ref="B411:C412"/>
    <mergeCell ref="G305:H305"/>
    <mergeCell ref="G326:H326"/>
    <mergeCell ref="G352:H352"/>
    <mergeCell ref="G373:H373"/>
    <mergeCell ref="G401:H401"/>
    <mergeCell ref="G411:H411"/>
    <mergeCell ref="B427:C428"/>
    <mergeCell ref="B444:C445"/>
    <mergeCell ref="B459:C460"/>
    <mergeCell ref="B466:C467"/>
    <mergeCell ref="B488:C489"/>
    <mergeCell ref="B498:C499"/>
    <mergeCell ref="B507:C508"/>
    <mergeCell ref="G176:H176"/>
    <mergeCell ref="G193:H193"/>
    <mergeCell ref="G214:H214"/>
    <mergeCell ref="G220:H220"/>
    <mergeCell ref="G260:H260"/>
    <mergeCell ref="G286:H286"/>
    <mergeCell ref="G297:H297"/>
    <mergeCell ref="B525:C526"/>
    <mergeCell ref="B552:C553"/>
    <mergeCell ref="B1076:C1080"/>
    <mergeCell ref="B581:C582"/>
    <mergeCell ref="B590:C591"/>
    <mergeCell ref="B599:C600"/>
    <mergeCell ref="B613:C614"/>
    <mergeCell ref="B645:C646"/>
    <mergeCell ref="B653:C654"/>
    <mergeCell ref="B676:C677"/>
    <mergeCell ref="B703:C704"/>
    <mergeCell ref="B712:C713"/>
    <mergeCell ref="B734:C735"/>
    <mergeCell ref="B741:C742"/>
    <mergeCell ref="B757:C758"/>
    <mergeCell ref="B765:C766"/>
    <mergeCell ref="B775:C776"/>
    <mergeCell ref="B790:C791"/>
    <mergeCell ref="B821:C822"/>
    <mergeCell ref="B831:C832"/>
    <mergeCell ref="B849:C850"/>
    <mergeCell ref="B869:C870"/>
    <mergeCell ref="B887:C888"/>
    <mergeCell ref="B914:C915"/>
    <mergeCell ref="B925:C926"/>
    <mergeCell ref="B1026:C1027"/>
    <mergeCell ref="B1015:C1017"/>
    <mergeCell ref="B958:C959"/>
    <mergeCell ref="B975:C976"/>
    <mergeCell ref="B991:C992"/>
    <mergeCell ref="B1007:C1008"/>
    <mergeCell ref="A1074:C1074"/>
    <mergeCell ref="A1082:C1082"/>
    <mergeCell ref="A1110:C1110"/>
    <mergeCell ref="A1115:C1115"/>
    <mergeCell ref="B1090:C1091"/>
    <mergeCell ref="B1084:C1084"/>
    <mergeCell ref="B1034:C1036"/>
    <mergeCell ref="B1385:C1387"/>
    <mergeCell ref="B1112:C1113"/>
    <mergeCell ref="B1117:C1120"/>
    <mergeCell ref="B1060:C1061"/>
    <mergeCell ref="B1087:C1088"/>
    <mergeCell ref="B1094:C1095"/>
    <mergeCell ref="B1098:C1099"/>
    <mergeCell ref="B1124:C1125"/>
    <mergeCell ref="B1134:C1135"/>
    <mergeCell ref="B1146:C1147"/>
    <mergeCell ref="B1157:C1159"/>
    <mergeCell ref="B1171:C1172"/>
    <mergeCell ref="B1183:C1184"/>
    <mergeCell ref="B1215:C1216"/>
    <mergeCell ref="B1231:C1232"/>
    <mergeCell ref="B1244:C1245"/>
    <mergeCell ref="B1259:C1260"/>
    <mergeCell ref="B1275:C1276"/>
    <mergeCell ref="B1287:C1288"/>
    <mergeCell ref="B1291:C1292"/>
    <mergeCell ref="B1315:C1316"/>
    <mergeCell ref="B1322:C1323"/>
    <mergeCell ref="B1352:C1353"/>
    <mergeCell ref="B1425:C1426"/>
    <mergeCell ref="B1437:C1438"/>
    <mergeCell ref="B1410:C1412"/>
    <mergeCell ref="B1447:C1448"/>
    <mergeCell ref="B1453:C1455"/>
    <mergeCell ref="B1478:C1480"/>
    <mergeCell ref="B1488:C1489"/>
    <mergeCell ref="B1508:C1509"/>
    <mergeCell ref="B1524:C1525"/>
    <mergeCell ref="B1555:C1556"/>
    <mergeCell ref="B1585:C1586"/>
    <mergeCell ref="G1:H1"/>
    <mergeCell ref="G38:H38"/>
    <mergeCell ref="G56:H56"/>
    <mergeCell ref="G69:H69"/>
    <mergeCell ref="G39:H39"/>
    <mergeCell ref="G459:H459"/>
    <mergeCell ref="G466:H467"/>
    <mergeCell ref="G488:H488"/>
    <mergeCell ref="G498:H498"/>
    <mergeCell ref="G507:H507"/>
    <mergeCell ref="G525:H525"/>
    <mergeCell ref="G552:H552"/>
    <mergeCell ref="A1595:H1596"/>
    <mergeCell ref="G590:H590"/>
    <mergeCell ref="G599:H599"/>
    <mergeCell ref="G613:H613"/>
    <mergeCell ref="G645:H645"/>
    <mergeCell ref="G653:H653"/>
    <mergeCell ref="G676:H676"/>
    <mergeCell ref="G712:H712"/>
    <mergeCell ref="G734:H734"/>
    <mergeCell ref="G741:H741"/>
    <mergeCell ref="G757:H757"/>
    <mergeCell ref="G713:H713"/>
    <mergeCell ref="G765:H765"/>
    <mergeCell ref="G735:H735"/>
    <mergeCell ref="G775:H775"/>
    <mergeCell ref="G790:H790"/>
    <mergeCell ref="G821:H821"/>
    <mergeCell ref="G831:H831"/>
    <mergeCell ref="G776:H776"/>
    <mergeCell ref="G791:H791"/>
    <mergeCell ref="G849:H849"/>
    <mergeCell ref="G872:H872"/>
    <mergeCell ref="G888:H888"/>
    <mergeCell ref="G887:H887"/>
    <mergeCell ref="G850:H850"/>
    <mergeCell ref="G914:H914"/>
    <mergeCell ref="G925:H925"/>
    <mergeCell ref="G958:H958"/>
    <mergeCell ref="G975:H975"/>
    <mergeCell ref="G1016:H1017"/>
    <mergeCell ref="G1026:H1027"/>
    <mergeCell ref="G1034:H1035"/>
    <mergeCell ref="G1060:H1060"/>
    <mergeCell ref="G1073:H1073"/>
    <mergeCell ref="G1094:H1094"/>
    <mergeCell ref="G1098:H1098"/>
    <mergeCell ref="G1109:H1109"/>
    <mergeCell ref="G1099:H1099"/>
    <mergeCell ref="G1081:H1081"/>
    <mergeCell ref="G1114:H1114"/>
    <mergeCell ref="G1124:H1124"/>
    <mergeCell ref="G1134:H1134"/>
    <mergeCell ref="G1146:H1146"/>
    <mergeCell ref="G1115:H1115"/>
    <mergeCell ref="G1125:H1125"/>
    <mergeCell ref="G1157:H1158"/>
    <mergeCell ref="G1171:H1171"/>
    <mergeCell ref="G1183:H1183"/>
    <mergeCell ref="G1215:H1215"/>
    <mergeCell ref="G1231:H1231"/>
    <mergeCell ref="G1244:H1244"/>
    <mergeCell ref="G1259:H1259"/>
    <mergeCell ref="G1275:H1275"/>
    <mergeCell ref="G1260:H1260"/>
    <mergeCell ref="G1245:H1245"/>
    <mergeCell ref="G1322:H1322"/>
    <mergeCell ref="G1352:H1352"/>
    <mergeCell ref="G1385:H1386"/>
    <mergeCell ref="G1410:H1411"/>
    <mergeCell ref="G1323:H1323"/>
    <mergeCell ref="G1387:H1387"/>
    <mergeCell ref="G1425:H1425"/>
    <mergeCell ref="G1437:H1437"/>
    <mergeCell ref="G1447:H1447"/>
    <mergeCell ref="G1453:H1454"/>
    <mergeCell ref="G1438:H1438"/>
    <mergeCell ref="G1426:H1426"/>
    <mergeCell ref="G1555:H1555"/>
    <mergeCell ref="G1585:H1585"/>
    <mergeCell ref="G1478:H1479"/>
    <mergeCell ref="G1488:H1488"/>
    <mergeCell ref="G1508:H1508"/>
    <mergeCell ref="G1524:H1524"/>
    <mergeCell ref="G1480:H1480"/>
    <mergeCell ref="G1509:H1509"/>
    <mergeCell ref="G1556:H1556"/>
    <mergeCell ref="G1489:H1489"/>
  </mergeCells>
  <printOptions horizontalCentered="1"/>
  <pageMargins left="0.47" right="0.35" top="0.76" bottom="1.18" header="0.35" footer="0.5"/>
  <pageSetup horizontalDpi="300" verticalDpi="300" orientation="landscape" scale="83" r:id="rId1"/>
  <headerFooter alignWithMargins="0">
    <oddHeader>&amp;C&amp;"Arial,Bold"&amp;14FEMA URBAN SEARCH AND RESCUE TASK FORCE 2003 - 2004 EQUIPMENT CACHE LIST&amp;R &amp;"Arial,Bold"&amp;12 Page &amp;P</oddHeader>
    <oddFooter>&amp;L1=Quantity reduction in 2003
2=Item deleted in 2003
3=Increase quantity in 2003
4=Price increase in 2003&amp;C&amp;"Arial,Bold"&amp;14Approved: Aug 2003&amp;R
5=Description change  2003
6=Move to new section 2003
7=New item added in 2003
8=Move from other sect.2003</oddFooter>
  </headerFooter>
  <rowBreaks count="58" manualBreakCount="58">
    <brk id="37" max="7" man="1"/>
    <brk id="68" max="7" man="1"/>
    <brk id="104" max="7" man="1"/>
    <brk id="136" max="7" man="1"/>
    <brk id="161" max="7" man="1"/>
    <brk id="192" max="255" man="1"/>
    <brk id="219" max="7" man="1"/>
    <brk id="259" max="7" man="1"/>
    <brk id="296" max="7" man="1"/>
    <brk id="325" max="255" man="1"/>
    <brk id="351" max="255" man="1"/>
    <brk id="372" max="255" man="1"/>
    <brk id="400" max="7" man="1"/>
    <brk id="426" max="255" man="1"/>
    <brk id="458" max="255" man="1"/>
    <brk id="487" max="255" man="1"/>
    <brk id="523" max="255" man="1"/>
    <brk id="551" max="255" man="1"/>
    <brk id="580" max="7" man="1"/>
    <brk id="612" max="7" man="1"/>
    <brk id="644" max="7" man="1"/>
    <brk id="675" max="7" man="1"/>
    <brk id="702" max="255" man="1"/>
    <brk id="733" max="255" man="1"/>
    <brk id="756" max="7" man="1"/>
    <brk id="789" max="7" man="1"/>
    <brk id="820" max="7" man="1"/>
    <brk id="848" max="7" man="1"/>
    <brk id="868" max="255" man="1"/>
    <brk id="886" max="255" man="1"/>
    <brk id="924" max="255" man="1"/>
    <brk id="957" max="255" man="1"/>
    <brk id="990" max="7" man="1"/>
    <brk id="1014" max="255" man="1"/>
    <brk id="1033" max="255" man="1"/>
    <brk id="1059" max="255" man="1"/>
    <brk id="1072" max="255" man="1"/>
    <brk id="1080" max="255" man="1"/>
    <brk id="1097" max="255" man="1"/>
    <brk id="1113" max="7" man="1"/>
    <brk id="1133" max="7" man="1"/>
    <brk id="1156" max="255" man="1"/>
    <brk id="1182" max="7" man="1"/>
    <brk id="1214" max="255" man="1"/>
    <brk id="1230" max="255" man="1"/>
    <brk id="1258" max="7" man="1"/>
    <brk id="1290" max="7" man="1"/>
    <brk id="1314" max="7" man="1"/>
    <brk id="1351" max="7" man="1"/>
    <brk id="1384" max="7" man="1"/>
    <brk id="1409" max="255" man="1"/>
    <brk id="1424" max="255" man="1"/>
    <brk id="1446" max="255" man="1"/>
    <brk id="1477" max="7" man="1"/>
    <brk id="1507" max="7" man="1"/>
    <brk id="1523" max="255" man="1"/>
    <brk id="1554" max="255" man="1"/>
    <brk id="158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FEMA 2002 DRAFT CACHE LIST</dc:title>
  <dc:subject>Recommended 2002 cache list</dc:subject>
  <dc:creator>Mark Saxelby</dc:creator>
  <cp:keywords/>
  <dc:description/>
  <cp:lastModifiedBy>FEMA Employee</cp:lastModifiedBy>
  <cp:lastPrinted>2003-08-14T18:46:04Z</cp:lastPrinted>
  <dcterms:created xsi:type="dcterms:W3CDTF">1999-06-21T18:26:10Z</dcterms:created>
  <dcterms:modified xsi:type="dcterms:W3CDTF">2003-08-18T15:28:45Z</dcterms:modified>
  <cp:category/>
  <cp:version/>
  <cp:contentType/>
  <cp:contentStatus/>
</cp:coreProperties>
</file>